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0040建設部\6500下水道課\0 非公開\01　管理班\09各種照会、調査\★県からの調査物\経営比較分析　総務省（平成27年度～）\令和05年度（平成30～04年度決算）\04 提出用作成（黒字化）\"/>
    </mc:Choice>
  </mc:AlternateContent>
  <workbookProtection workbookAlgorithmName="SHA-512" workbookHashValue="NgfM9E/8Z7LjFL5rcJh2KfJMLcG1FDSEDqqrHaw+YPIkkYwAV/r2qMVhmIypL+MI+zOy73VdeMMagq5M+4rOyA==" workbookSaltValue="pX4KwmCKaFPcZAxOHKyRz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<sst xmlns="http://schemas.openxmlformats.org/spreadsheetml/2006/main" count="271" uniqueCount="117">
  <si>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</si>
  <si>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</si>
  <si>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</si>
  <si>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</si>
  <si>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</si>
  <si>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</si>
  <si>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</si>
  <si>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</si>
  <si>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</si>
  <si>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</si>
  <si>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</si>
  <si>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</si>
  <si>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</si>
  <si>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</si>
  <si>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</si>
  <si>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</si>
  <si>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</si>
  <si>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</si>
  <si>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</si>
  <si>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</si>
  <si>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</si>
  <si>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</si>
  <si>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</si>
  <si>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</si>
  <si>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</si>
  <si>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</si>
  <si>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</si>
  <si>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</si>
  <si>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</si>
  <si>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</si>
  <si>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</si>
  <si>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</si>
  <si>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</si>
  <si>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</si>
  <si>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</si>
  <si>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</si>
  <si>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</si>
  <si>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</si>
  <si>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</si>
  <si>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</si>
  <si>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</si>
  <si>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</si>
  <si>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</si>
  <si>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</si>
  <si>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</si>
  <si>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</si>
  <si>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</si>
  <si>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</si>
  <si>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</si>
  <si>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</si>
  <si>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</si>
  <si>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</si>
  <si>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</si>
  <si>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</si>
  <si>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</si>
  <si>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</si>
  <si>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</si>
  <si>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</si>
  <si>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</si>
  <si>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</si>
  <si>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</si>
  <si>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</si>
  <si>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</si>
  <si>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</si>
  <si>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</si>
  <si>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</si>
  <si>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</si>
  <si>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</si>
  <si>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</si>
  <si>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</si>
  <si>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</si>
  <si>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</si>
  <si>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</si>
  <si>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</si>
  <si>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</si>
  <si>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</si>
  <si>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</si>
  <si>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</si>
  <si>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</si>
  <si>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</si>
  <si>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</si>
  <si>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</si>
  <si>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</si>
  <si>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</si>
  <si>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</si>
  <si>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</si>
  <si>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</si>
  <si>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</si>
  <si>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</si>
  <si>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</si>
  <si>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</si>
  <si>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</si>
  <si>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</si>
  <si>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</si>
  <si>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</si>
  <si>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</si>
  <si>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岩国市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</si>
  <si>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</si>
  <si>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</si>
  <si>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</si>
  <si>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</si>
  <si>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</si>
  <si>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</si>
  <si>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</si>
  <si>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</si>
  <si>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</si>
  <si>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</si>
  <si>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</si>
  <si>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</si>
  <si>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</si>
  <si>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</si>
  <si>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</si>
  <si>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</si>
  <si>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</si>
  <si>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本事業は、河川等の水質保全の必要性が高い地域において実施される事業であり、事業の性質上処理区域内人口は少なく、使用料収入は限定的であり、毎年度収入不足が生じているが、公共的利益という観点から、不足分を一般会計からの繰入金で補い事業運営を維持している。
　今後、人口減少や水需要減少といった社会環境の変化に伴い使用料収入の減が見込まれるため、事業の効率的な維持運営により一層の経費節減に努め、事業用施設を適切に維持管理していく。</t>
  </si>
  <si>
    <t>　令和元年度から地方公営企業法の財務規定を適用している。
　経常収支比率は、前年度と同水準となっている。
　累積欠損金は生じておらず、累積欠損金比率は０％となっている。
　流動比率は、前年度と比較して減少しており、類似団体と比較すると低水準である。
　企業債残高対事業規模比率は、前年度と同様、企業債残高と一般会計負担額が同額であるため０％となっている。
　経費回収率は、前年度と比較して減少し、汚水処理原価は、前年度と比較して増加しているが、これは、維持管理費が増となり、使用料及び年間有収水量が減となったことによるものである。両数値ともに類似団体の水準に達していない状況であり、今後も継続的に経費節減に取り組んでいく必要がある。
　施設利用率と水洗化率は、全国平均及び類似団体を上回り概ね良好な状態と言えるが、水洗化率については、さらなる向上に努める必要がある。</t>
    <rPh sb="100" eb="102">
      <t>ゲンショウ</t>
    </rPh>
    <rPh sb="194" eb="196">
      <t>ゲンショウ</t>
    </rPh>
    <rPh sb="214" eb="216">
      <t>ゾウカ</t>
    </rPh>
    <rPh sb="226" eb="228">
      <t>イジ</t>
    </rPh>
    <rPh sb="228" eb="231">
      <t>カンリヒ</t>
    </rPh>
    <rPh sb="232" eb="233">
      <t>ゾウ</t>
    </rPh>
    <rPh sb="237" eb="240">
      <t>シヨウリョウ</t>
    </rPh>
    <rPh sb="240" eb="241">
      <t>オヨ</t>
    </rPh>
    <rPh sb="242" eb="244">
      <t>ネンカン</t>
    </rPh>
    <rPh sb="244" eb="248">
      <t>ユウシュウスイリョウ</t>
    </rPh>
    <rPh sb="249" eb="250">
      <t>ゲン</t>
    </rPh>
    <phoneticPr fontId="4"/>
  </si>
  <si>
    <t>　本事業は平成13年度から開始され、耐用年数を超えた施設（合併浄化槽）及び管渠等はなく、当面、改築更新は予定していない。いずれは、老朽化への対応が必要となるが、その際には計画的、効率的に更新投資を行う必要がある。
　なお、有形固定資産減価償却率が類似団体と比較して低い数値となっているが、これは企業会計移行前に取得した資産について減価償却累計額が反映されていないことによるものであり、実際には施設の老朽化は進んでいる状況に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</si>
</sst>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BAB-4E56-8B96-936E96A5264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BAB-4E56-8B96-936E96A5264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95.45</c:v>
                </c:pt>
                <c:pt idx="2">
                  <c:v>95.2</c:v>
                </c:pt>
                <c:pt idx="3">
                  <c:v>95.36</c:v>
                </c:pt>
                <c:pt idx="4">
                  <c:v>95.39</c:v>
                </c:pt>
              </c:numCache>
            </c:numRef>
          </c:val>
          <c:extLst>
            <c:ext xmlns:c16="http://schemas.microsoft.com/office/drawing/2014/chart" uri="{C3380CC4-5D6E-409C-BE32-E72D297353CC}">
              <c16:uniqueId val="{00000000-43CF-43DC-9FE9-0E6BD8700D7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59.64</c:v>
                </c:pt>
                <c:pt idx="2">
                  <c:v>58.19</c:v>
                </c:pt>
                <c:pt idx="3">
                  <c:v>56.52</c:v>
                </c:pt>
                <c:pt idx="4">
                  <c:v>88.45</c:v>
                </c:pt>
              </c:numCache>
            </c:numRef>
          </c:val>
          <c:smooth val="0"/>
          <c:extLst>
            <c:ext xmlns:c16="http://schemas.microsoft.com/office/drawing/2014/chart" uri="{C3380CC4-5D6E-409C-BE32-E72D297353CC}">
              <c16:uniqueId val="{00000001-43CF-43DC-9FE9-0E6BD8700D7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97.24</c:v>
                </c:pt>
                <c:pt idx="2">
                  <c:v>97.26</c:v>
                </c:pt>
                <c:pt idx="3">
                  <c:v>97.3</c:v>
                </c:pt>
                <c:pt idx="4">
                  <c:v>97.36</c:v>
                </c:pt>
              </c:numCache>
            </c:numRef>
          </c:val>
          <c:extLst>
            <c:ext xmlns:c16="http://schemas.microsoft.com/office/drawing/2014/chart" uri="{C3380CC4-5D6E-409C-BE32-E72D297353CC}">
              <c16:uniqueId val="{00000000-611E-4232-A48C-8569C492412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90.63</c:v>
                </c:pt>
                <c:pt idx="2">
                  <c:v>87.8</c:v>
                </c:pt>
                <c:pt idx="3">
                  <c:v>88.43</c:v>
                </c:pt>
                <c:pt idx="4">
                  <c:v>90.34</c:v>
                </c:pt>
              </c:numCache>
            </c:numRef>
          </c:val>
          <c:smooth val="0"/>
          <c:extLst>
            <c:ext xmlns:c16="http://schemas.microsoft.com/office/drawing/2014/chart" uri="{C3380CC4-5D6E-409C-BE32-E72D297353CC}">
              <c16:uniqueId val="{00000001-611E-4232-A48C-8569C492412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100.74</c:v>
                </c:pt>
                <c:pt idx="2">
                  <c:v>99.95</c:v>
                </c:pt>
                <c:pt idx="3">
                  <c:v>100</c:v>
                </c:pt>
                <c:pt idx="4">
                  <c:v>100</c:v>
                </c:pt>
              </c:numCache>
            </c:numRef>
          </c:val>
          <c:extLst>
            <c:ext xmlns:c16="http://schemas.microsoft.com/office/drawing/2014/chart" uri="{C3380CC4-5D6E-409C-BE32-E72D297353CC}">
              <c16:uniqueId val="{00000000-DF39-4D83-A0A5-E5ED677A31E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96.05</c:v>
                </c:pt>
                <c:pt idx="2">
                  <c:v>99.03</c:v>
                </c:pt>
                <c:pt idx="3">
                  <c:v>100.41</c:v>
                </c:pt>
                <c:pt idx="4">
                  <c:v>100.17</c:v>
                </c:pt>
              </c:numCache>
            </c:numRef>
          </c:val>
          <c:smooth val="0"/>
          <c:extLst>
            <c:ext xmlns:c16="http://schemas.microsoft.com/office/drawing/2014/chart" uri="{C3380CC4-5D6E-409C-BE32-E72D297353CC}">
              <c16:uniqueId val="{00000001-DF39-4D83-A0A5-E5ED677A31E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6.14</c:v>
                </c:pt>
                <c:pt idx="2">
                  <c:v>12.13</c:v>
                </c:pt>
                <c:pt idx="3">
                  <c:v>18.2</c:v>
                </c:pt>
                <c:pt idx="4">
                  <c:v>23.98</c:v>
                </c:pt>
              </c:numCache>
            </c:numRef>
          </c:val>
          <c:extLst>
            <c:ext xmlns:c16="http://schemas.microsoft.com/office/drawing/2014/chart" uri="{C3380CC4-5D6E-409C-BE32-E72D297353CC}">
              <c16:uniqueId val="{00000000-7649-42D3-9331-2CEA980C6DB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23.76</c:v>
                </c:pt>
                <c:pt idx="2">
                  <c:v>15.74</c:v>
                </c:pt>
                <c:pt idx="3">
                  <c:v>21.02</c:v>
                </c:pt>
                <c:pt idx="4">
                  <c:v>24.31</c:v>
                </c:pt>
              </c:numCache>
            </c:numRef>
          </c:val>
          <c:smooth val="0"/>
          <c:extLst>
            <c:ext xmlns:c16="http://schemas.microsoft.com/office/drawing/2014/chart" uri="{C3380CC4-5D6E-409C-BE32-E72D297353CC}">
              <c16:uniqueId val="{00000001-7649-42D3-9331-2CEA980C6DB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5F9-4C21-A197-6C86063CA5C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5F9-4C21-A197-6C86063CA5C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6505-4ADD-B0E9-57319E456E1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123.82</c:v>
                </c:pt>
                <c:pt idx="2">
                  <c:v>74.239999999999995</c:v>
                </c:pt>
                <c:pt idx="3">
                  <c:v>83.92</c:v>
                </c:pt>
                <c:pt idx="4">
                  <c:v>89.31</c:v>
                </c:pt>
              </c:numCache>
            </c:numRef>
          </c:val>
          <c:smooth val="0"/>
          <c:extLst>
            <c:ext xmlns:c16="http://schemas.microsoft.com/office/drawing/2014/chart" uri="{C3380CC4-5D6E-409C-BE32-E72D297353CC}">
              <c16:uniqueId val="{00000001-6505-4ADD-B0E9-57319E456E1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81.430000000000007</c:v>
                </c:pt>
                <c:pt idx="2">
                  <c:v>84.99</c:v>
                </c:pt>
                <c:pt idx="3">
                  <c:v>84.38</c:v>
                </c:pt>
                <c:pt idx="4">
                  <c:v>83.77</c:v>
                </c:pt>
              </c:numCache>
            </c:numRef>
          </c:val>
          <c:extLst>
            <c:ext xmlns:c16="http://schemas.microsoft.com/office/drawing/2014/chart" uri="{C3380CC4-5D6E-409C-BE32-E72D297353CC}">
              <c16:uniqueId val="{00000000-A5A2-4333-A9D7-D9EB6058531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89.72</c:v>
                </c:pt>
                <c:pt idx="2">
                  <c:v>100.47</c:v>
                </c:pt>
                <c:pt idx="3">
                  <c:v>122.71</c:v>
                </c:pt>
                <c:pt idx="4">
                  <c:v>138.19999999999999</c:v>
                </c:pt>
              </c:numCache>
            </c:numRef>
          </c:val>
          <c:smooth val="0"/>
          <c:extLst>
            <c:ext xmlns:c16="http://schemas.microsoft.com/office/drawing/2014/chart" uri="{C3380CC4-5D6E-409C-BE32-E72D297353CC}">
              <c16:uniqueId val="{00000001-A5A2-4333-A9D7-D9EB6058531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A6B7-4140-B9FB-8550F66113D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270.57</c:v>
                </c:pt>
                <c:pt idx="2">
                  <c:v>294.27</c:v>
                </c:pt>
                <c:pt idx="3">
                  <c:v>294.08999999999997</c:v>
                </c:pt>
                <c:pt idx="4">
                  <c:v>294.08999999999997</c:v>
                </c:pt>
              </c:numCache>
            </c:numRef>
          </c:val>
          <c:smooth val="0"/>
          <c:extLst>
            <c:ext xmlns:c16="http://schemas.microsoft.com/office/drawing/2014/chart" uri="{C3380CC4-5D6E-409C-BE32-E72D297353CC}">
              <c16:uniqueId val="{00000001-A6B7-4140-B9FB-8550F66113D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32.200000000000003</c:v>
                </c:pt>
                <c:pt idx="2">
                  <c:v>27.52</c:v>
                </c:pt>
                <c:pt idx="3">
                  <c:v>30.46</c:v>
                </c:pt>
                <c:pt idx="4">
                  <c:v>29.45</c:v>
                </c:pt>
              </c:numCache>
            </c:numRef>
          </c:val>
          <c:extLst>
            <c:ext xmlns:c16="http://schemas.microsoft.com/office/drawing/2014/chart" uri="{C3380CC4-5D6E-409C-BE32-E72D297353CC}">
              <c16:uniqueId val="{00000000-6506-4EE4-8DF6-612BF0395B7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62.5</c:v>
                </c:pt>
                <c:pt idx="2">
                  <c:v>60.59</c:v>
                </c:pt>
                <c:pt idx="3">
                  <c:v>60</c:v>
                </c:pt>
                <c:pt idx="4">
                  <c:v>59.01</c:v>
                </c:pt>
              </c:numCache>
            </c:numRef>
          </c:val>
          <c:smooth val="0"/>
          <c:extLst>
            <c:ext xmlns:c16="http://schemas.microsoft.com/office/drawing/2014/chart" uri="{C3380CC4-5D6E-409C-BE32-E72D297353CC}">
              <c16:uniqueId val="{00000001-6506-4EE4-8DF6-612BF0395B7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444.48</c:v>
                </c:pt>
                <c:pt idx="2">
                  <c:v>512.66999999999996</c:v>
                </c:pt>
                <c:pt idx="3">
                  <c:v>469.95</c:v>
                </c:pt>
                <c:pt idx="4">
                  <c:v>485.34</c:v>
                </c:pt>
              </c:numCache>
            </c:numRef>
          </c:val>
          <c:extLst>
            <c:ext xmlns:c16="http://schemas.microsoft.com/office/drawing/2014/chart" uri="{C3380CC4-5D6E-409C-BE32-E72D297353CC}">
              <c16:uniqueId val="{00000000-F2B3-468A-A646-2623255F6B4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269.33</c:v>
                </c:pt>
                <c:pt idx="2">
                  <c:v>280.23</c:v>
                </c:pt>
                <c:pt idx="3">
                  <c:v>282.70999999999998</c:v>
                </c:pt>
                <c:pt idx="4">
                  <c:v>291.82</c:v>
                </c:pt>
              </c:numCache>
            </c:numRef>
          </c:val>
          <c:smooth val="0"/>
          <c:extLst>
            <c:ext xmlns:c16="http://schemas.microsoft.com/office/drawing/2014/chart" uri="{C3380CC4-5D6E-409C-BE32-E72D297353CC}">
              <c16:uniqueId val="{00000001-F2B3-468A-A646-2623255F6B4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5" zoomScaleNormal="5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山口県　岩国市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特定地域生活排水処理</v>
      </c>
      <c r="Q8" s="40"/>
      <c r="R8" s="40"/>
      <c r="S8" s="40"/>
      <c r="T8" s="40"/>
      <c r="U8" s="40"/>
      <c r="V8" s="40"/>
      <c r="W8" s="40" t="str">
        <f>データ!L6</f>
        <v>K2</v>
      </c>
      <c r="X8" s="40"/>
      <c r="Y8" s="40"/>
      <c r="Z8" s="40"/>
      <c r="AA8" s="40"/>
      <c r="AB8" s="40"/>
      <c r="AC8" s="40"/>
      <c r="AD8" s="41" t="str">
        <f>データ!$M$6</f>
        <v>非設置</v>
      </c>
      <c r="AE8" s="41"/>
      <c r="AF8" s="41"/>
      <c r="AG8" s="41"/>
      <c r="AH8" s="41"/>
      <c r="AI8" s="41"/>
      <c r="AJ8" s="41"/>
      <c r="AK8" s="3"/>
      <c r="AL8" s="42">
        <f>データ!S6</f>
        <v>128609</v>
      </c>
      <c r="AM8" s="42"/>
      <c r="AN8" s="42"/>
      <c r="AO8" s="42"/>
      <c r="AP8" s="42"/>
      <c r="AQ8" s="42"/>
      <c r="AR8" s="42"/>
      <c r="AS8" s="42"/>
      <c r="AT8" s="35">
        <f>データ!T6</f>
        <v>873.67</v>
      </c>
      <c r="AU8" s="35"/>
      <c r="AV8" s="35"/>
      <c r="AW8" s="35"/>
      <c r="AX8" s="35"/>
      <c r="AY8" s="35"/>
      <c r="AZ8" s="35"/>
      <c r="BA8" s="35"/>
      <c r="BB8" s="35">
        <f>データ!U6</f>
        <v>147.21</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37.43</v>
      </c>
      <c r="J10" s="35"/>
      <c r="K10" s="35"/>
      <c r="L10" s="35"/>
      <c r="M10" s="35"/>
      <c r="N10" s="35"/>
      <c r="O10" s="35"/>
      <c r="P10" s="35">
        <f>データ!P6</f>
        <v>0.8</v>
      </c>
      <c r="Q10" s="35"/>
      <c r="R10" s="35"/>
      <c r="S10" s="35"/>
      <c r="T10" s="35"/>
      <c r="U10" s="35"/>
      <c r="V10" s="35"/>
      <c r="W10" s="35">
        <f>データ!Q6</f>
        <v>100</v>
      </c>
      <c r="X10" s="35"/>
      <c r="Y10" s="35"/>
      <c r="Z10" s="35"/>
      <c r="AA10" s="35"/>
      <c r="AB10" s="35"/>
      <c r="AC10" s="35"/>
      <c r="AD10" s="42">
        <f>データ!R6</f>
        <v>3135</v>
      </c>
      <c r="AE10" s="42"/>
      <c r="AF10" s="42"/>
      <c r="AG10" s="42"/>
      <c r="AH10" s="42"/>
      <c r="AI10" s="42"/>
      <c r="AJ10" s="42"/>
      <c r="AK10" s="2"/>
      <c r="AL10" s="42">
        <f>データ!V6</f>
        <v>1021</v>
      </c>
      <c r="AM10" s="42"/>
      <c r="AN10" s="42"/>
      <c r="AO10" s="42"/>
      <c r="AP10" s="42"/>
      <c r="AQ10" s="42"/>
      <c r="AR10" s="42"/>
      <c r="AS10" s="42"/>
      <c r="AT10" s="35">
        <f>データ!W6</f>
        <v>32.630000000000003</v>
      </c>
      <c r="AU10" s="35"/>
      <c r="AV10" s="35"/>
      <c r="AW10" s="35"/>
      <c r="AX10" s="35"/>
      <c r="AY10" s="35"/>
      <c r="AZ10" s="35"/>
      <c r="BA10" s="35"/>
      <c r="BB10" s="35">
        <f>データ!X6</f>
        <v>31.29</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115</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116</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114</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【100.42】</v>
      </c>
      <c r="F85" s="12" t="str">
        <f>データ!AT6</f>
        <v>【82.66】</v>
      </c>
      <c r="G85" s="12" t="str">
        <f>データ!BE6</f>
        <v>【140.15】</v>
      </c>
      <c r="H85" s="12" t="str">
        <f>データ!BP6</f>
        <v>【307.39】</v>
      </c>
      <c r="I85" s="12" t="str">
        <f>データ!CA6</f>
        <v>【57.03】</v>
      </c>
      <c r="J85" s="12" t="str">
        <f>データ!CL6</f>
        <v>【294.83】</v>
      </c>
      <c r="K85" s="12" t="str">
        <f>データ!CW6</f>
        <v>【84.27】</v>
      </c>
      <c r="L85" s="12" t="str">
        <f>データ!DH6</f>
        <v>【86.02】</v>
      </c>
      <c r="M85" s="12" t="str">
        <f>データ!DS6</f>
        <v>【22.91】</v>
      </c>
      <c r="N85" s="12" t="str">
        <f>データ!ED6</f>
        <v>【-】</v>
      </c>
      <c r="O85" s="12" t="str">
        <f>データ!EO6</f>
        <v>【-】</v>
      </c>
    </row>
  </sheetData>
  <sheetProtection algorithmName="SHA-512" hashValue="QdmNchNu7an0sI0wwAveQcZja01ukYQP8etoUW9eO27u2Tb36A+84EiEy8XdDs0XmYPCu39wtH/C+Br6Bq/bUA==" saltValue="BFOebXMEh4FojHy7ZB7G2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352080</v>
      </c>
      <c r="D6" s="19">
        <f t="shared" si="3"/>
        <v>46</v>
      </c>
      <c r="E6" s="19">
        <f t="shared" si="3"/>
        <v>18</v>
      </c>
      <c r="F6" s="19">
        <f t="shared" si="3"/>
        <v>0</v>
      </c>
      <c r="G6" s="19">
        <f t="shared" si="3"/>
        <v>0</v>
      </c>
      <c r="H6" s="19" t="str">
        <f t="shared" si="3"/>
        <v>山口県　岩国市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37.43</v>
      </c>
      <c r="P6" s="20">
        <f t="shared" si="3"/>
        <v>0.8</v>
      </c>
      <c r="Q6" s="20">
        <f t="shared" si="3"/>
        <v>100</v>
      </c>
      <c r="R6" s="20">
        <f t="shared" si="3"/>
        <v>3135</v>
      </c>
      <c r="S6" s="20">
        <f t="shared" si="3"/>
        <v>128609</v>
      </c>
      <c r="T6" s="20">
        <f t="shared" si="3"/>
        <v>873.67</v>
      </c>
      <c r="U6" s="20">
        <f t="shared" si="3"/>
        <v>147.21</v>
      </c>
      <c r="V6" s="20">
        <f t="shared" si="3"/>
        <v>1021</v>
      </c>
      <c r="W6" s="20">
        <f t="shared" si="3"/>
        <v>32.630000000000003</v>
      </c>
      <c r="X6" s="20">
        <f t="shared" si="3"/>
        <v>31.29</v>
      </c>
      <c r="Y6" s="21" t="str">
        <f>IF(Y7="",NA(),Y7)</f>
        <v>-</v>
      </c>
      <c r="Z6" s="21">
        <f t="shared" ref="Z6:AH6" si="4">IF(Z7="",NA(),Z7)</f>
        <v>100.74</v>
      </c>
      <c r="AA6" s="21">
        <f t="shared" si="4"/>
        <v>99.95</v>
      </c>
      <c r="AB6" s="21">
        <f t="shared" si="4"/>
        <v>100</v>
      </c>
      <c r="AC6" s="21">
        <f t="shared" si="4"/>
        <v>100</v>
      </c>
      <c r="AD6" s="21" t="str">
        <f t="shared" si="4"/>
        <v>-</v>
      </c>
      <c r="AE6" s="21">
        <f t="shared" si="4"/>
        <v>96.05</v>
      </c>
      <c r="AF6" s="21">
        <f t="shared" si="4"/>
        <v>99.03</v>
      </c>
      <c r="AG6" s="21">
        <f t="shared" si="4"/>
        <v>100.41</v>
      </c>
      <c r="AH6" s="21">
        <f t="shared" si="4"/>
        <v>100.17</v>
      </c>
      <c r="AI6" s="20" t="str">
        <f>IF(AI7="","",IF(AI7="-","【-】","【"&amp;SUBSTITUTE(TEXT(AI7,"#,##0.00"),"-","△")&amp;"】"))</f>
        <v>【100.42】</v>
      </c>
      <c r="AJ6" s="21" t="str">
        <f>IF(AJ7="",NA(),AJ7)</f>
        <v>-</v>
      </c>
      <c r="AK6" s="20">
        <f t="shared" ref="AK6:AS6" si="5">IF(AK7="",NA(),AK7)</f>
        <v>0</v>
      </c>
      <c r="AL6" s="20">
        <f t="shared" si="5"/>
        <v>0</v>
      </c>
      <c r="AM6" s="20">
        <f t="shared" si="5"/>
        <v>0</v>
      </c>
      <c r="AN6" s="20">
        <f t="shared" si="5"/>
        <v>0</v>
      </c>
      <c r="AO6" s="21" t="str">
        <f t="shared" si="5"/>
        <v>-</v>
      </c>
      <c r="AP6" s="21">
        <f t="shared" si="5"/>
        <v>123.82</v>
      </c>
      <c r="AQ6" s="21">
        <f t="shared" si="5"/>
        <v>74.239999999999995</v>
      </c>
      <c r="AR6" s="21">
        <f t="shared" si="5"/>
        <v>83.92</v>
      </c>
      <c r="AS6" s="21">
        <f t="shared" si="5"/>
        <v>89.31</v>
      </c>
      <c r="AT6" s="20" t="str">
        <f>IF(AT7="","",IF(AT7="-","【-】","【"&amp;SUBSTITUTE(TEXT(AT7,"#,##0.00"),"-","△")&amp;"】"))</f>
        <v>【82.66】</v>
      </c>
      <c r="AU6" s="21" t="str">
        <f>IF(AU7="",NA(),AU7)</f>
        <v>-</v>
      </c>
      <c r="AV6" s="21">
        <f t="shared" ref="AV6:BD6" si="6">IF(AV7="",NA(),AV7)</f>
        <v>81.430000000000007</v>
      </c>
      <c r="AW6" s="21">
        <f t="shared" si="6"/>
        <v>84.99</v>
      </c>
      <c r="AX6" s="21">
        <f t="shared" si="6"/>
        <v>84.38</v>
      </c>
      <c r="AY6" s="21">
        <f t="shared" si="6"/>
        <v>83.77</v>
      </c>
      <c r="AZ6" s="21" t="str">
        <f t="shared" si="6"/>
        <v>-</v>
      </c>
      <c r="BA6" s="21">
        <f t="shared" si="6"/>
        <v>89.72</v>
      </c>
      <c r="BB6" s="21">
        <f t="shared" si="6"/>
        <v>100.47</v>
      </c>
      <c r="BC6" s="21">
        <f t="shared" si="6"/>
        <v>122.71</v>
      </c>
      <c r="BD6" s="21">
        <f t="shared" si="6"/>
        <v>138.19999999999999</v>
      </c>
      <c r="BE6" s="20" t="str">
        <f>IF(BE7="","",IF(BE7="-","【-】","【"&amp;SUBSTITUTE(TEXT(BE7,"#,##0.00"),"-","△")&amp;"】"))</f>
        <v>【140.15】</v>
      </c>
      <c r="BF6" s="21" t="str">
        <f>IF(BF7="",NA(),BF7)</f>
        <v>-</v>
      </c>
      <c r="BG6" s="20">
        <f t="shared" ref="BG6:BO6" si="7">IF(BG7="",NA(),BG7)</f>
        <v>0</v>
      </c>
      <c r="BH6" s="20">
        <f t="shared" si="7"/>
        <v>0</v>
      </c>
      <c r="BI6" s="20">
        <f t="shared" si="7"/>
        <v>0</v>
      </c>
      <c r="BJ6" s="20">
        <f t="shared" si="7"/>
        <v>0</v>
      </c>
      <c r="BK6" s="21" t="str">
        <f t="shared" si="7"/>
        <v>-</v>
      </c>
      <c r="BL6" s="21">
        <f t="shared" si="7"/>
        <v>270.57</v>
      </c>
      <c r="BM6" s="21">
        <f t="shared" si="7"/>
        <v>294.27</v>
      </c>
      <c r="BN6" s="21">
        <f t="shared" si="7"/>
        <v>294.08999999999997</v>
      </c>
      <c r="BO6" s="21">
        <f t="shared" si="7"/>
        <v>294.08999999999997</v>
      </c>
      <c r="BP6" s="20" t="str">
        <f>IF(BP7="","",IF(BP7="-","【-】","【"&amp;SUBSTITUTE(TEXT(BP7,"#,##0.00"),"-","△")&amp;"】"))</f>
        <v>【307.39】</v>
      </c>
      <c r="BQ6" s="21" t="str">
        <f>IF(BQ7="",NA(),BQ7)</f>
        <v>-</v>
      </c>
      <c r="BR6" s="21">
        <f t="shared" ref="BR6:BZ6" si="8">IF(BR7="",NA(),BR7)</f>
        <v>32.200000000000003</v>
      </c>
      <c r="BS6" s="21">
        <f t="shared" si="8"/>
        <v>27.52</v>
      </c>
      <c r="BT6" s="21">
        <f t="shared" si="8"/>
        <v>30.46</v>
      </c>
      <c r="BU6" s="21">
        <f t="shared" si="8"/>
        <v>29.45</v>
      </c>
      <c r="BV6" s="21" t="str">
        <f t="shared" si="8"/>
        <v>-</v>
      </c>
      <c r="BW6" s="21">
        <f t="shared" si="8"/>
        <v>62.5</v>
      </c>
      <c r="BX6" s="21">
        <f t="shared" si="8"/>
        <v>60.59</v>
      </c>
      <c r="BY6" s="21">
        <f t="shared" si="8"/>
        <v>60</v>
      </c>
      <c r="BZ6" s="21">
        <f t="shared" si="8"/>
        <v>59.01</v>
      </c>
      <c r="CA6" s="20" t="str">
        <f>IF(CA7="","",IF(CA7="-","【-】","【"&amp;SUBSTITUTE(TEXT(CA7,"#,##0.00"),"-","△")&amp;"】"))</f>
        <v>【57.03】</v>
      </c>
      <c r="CB6" s="21" t="str">
        <f>IF(CB7="",NA(),CB7)</f>
        <v>-</v>
      </c>
      <c r="CC6" s="21">
        <f t="shared" ref="CC6:CK6" si="9">IF(CC7="",NA(),CC7)</f>
        <v>444.48</v>
      </c>
      <c r="CD6" s="21">
        <f t="shared" si="9"/>
        <v>512.66999999999996</v>
      </c>
      <c r="CE6" s="21">
        <f t="shared" si="9"/>
        <v>469.95</v>
      </c>
      <c r="CF6" s="21">
        <f t="shared" si="9"/>
        <v>485.34</v>
      </c>
      <c r="CG6" s="21" t="str">
        <f t="shared" si="9"/>
        <v>-</v>
      </c>
      <c r="CH6" s="21">
        <f t="shared" si="9"/>
        <v>269.33</v>
      </c>
      <c r="CI6" s="21">
        <f t="shared" si="9"/>
        <v>280.23</v>
      </c>
      <c r="CJ6" s="21">
        <f t="shared" si="9"/>
        <v>282.70999999999998</v>
      </c>
      <c r="CK6" s="21">
        <f t="shared" si="9"/>
        <v>291.82</v>
      </c>
      <c r="CL6" s="20" t="str">
        <f>IF(CL7="","",IF(CL7="-","【-】","【"&amp;SUBSTITUTE(TEXT(CL7,"#,##0.00"),"-","△")&amp;"】"))</f>
        <v>【294.83】</v>
      </c>
      <c r="CM6" s="21" t="str">
        <f>IF(CM7="",NA(),CM7)</f>
        <v>-</v>
      </c>
      <c r="CN6" s="21">
        <f t="shared" ref="CN6:CV6" si="10">IF(CN7="",NA(),CN7)</f>
        <v>95.45</v>
      </c>
      <c r="CO6" s="21">
        <f t="shared" si="10"/>
        <v>95.2</v>
      </c>
      <c r="CP6" s="21">
        <f t="shared" si="10"/>
        <v>95.36</v>
      </c>
      <c r="CQ6" s="21">
        <f t="shared" si="10"/>
        <v>95.39</v>
      </c>
      <c r="CR6" s="21" t="str">
        <f t="shared" si="10"/>
        <v>-</v>
      </c>
      <c r="CS6" s="21">
        <f t="shared" si="10"/>
        <v>59.64</v>
      </c>
      <c r="CT6" s="21">
        <f t="shared" si="10"/>
        <v>58.19</v>
      </c>
      <c r="CU6" s="21">
        <f t="shared" si="10"/>
        <v>56.52</v>
      </c>
      <c r="CV6" s="21">
        <f t="shared" si="10"/>
        <v>88.45</v>
      </c>
      <c r="CW6" s="20" t="str">
        <f>IF(CW7="","",IF(CW7="-","【-】","【"&amp;SUBSTITUTE(TEXT(CW7,"#,##0.00"),"-","△")&amp;"】"))</f>
        <v>【84.27】</v>
      </c>
      <c r="CX6" s="21" t="str">
        <f>IF(CX7="",NA(),CX7)</f>
        <v>-</v>
      </c>
      <c r="CY6" s="21">
        <f t="shared" ref="CY6:DG6" si="11">IF(CY7="",NA(),CY7)</f>
        <v>97.24</v>
      </c>
      <c r="CZ6" s="21">
        <f t="shared" si="11"/>
        <v>97.26</v>
      </c>
      <c r="DA6" s="21">
        <f t="shared" si="11"/>
        <v>97.3</v>
      </c>
      <c r="DB6" s="21">
        <f t="shared" si="11"/>
        <v>97.36</v>
      </c>
      <c r="DC6" s="21" t="str">
        <f t="shared" si="11"/>
        <v>-</v>
      </c>
      <c r="DD6" s="21">
        <f t="shared" si="11"/>
        <v>90.63</v>
      </c>
      <c r="DE6" s="21">
        <f t="shared" si="11"/>
        <v>87.8</v>
      </c>
      <c r="DF6" s="21">
        <f t="shared" si="11"/>
        <v>88.43</v>
      </c>
      <c r="DG6" s="21">
        <f t="shared" si="11"/>
        <v>90.34</v>
      </c>
      <c r="DH6" s="20" t="str">
        <f>IF(DH7="","",IF(DH7="-","【-】","【"&amp;SUBSTITUTE(TEXT(DH7,"#,##0.00"),"-","△")&amp;"】"))</f>
        <v>【86.02】</v>
      </c>
      <c r="DI6" s="21" t="str">
        <f>IF(DI7="",NA(),DI7)</f>
        <v>-</v>
      </c>
      <c r="DJ6" s="21">
        <f t="shared" ref="DJ6:DR6" si="12">IF(DJ7="",NA(),DJ7)</f>
        <v>6.14</v>
      </c>
      <c r="DK6" s="21">
        <f t="shared" si="12"/>
        <v>12.13</v>
      </c>
      <c r="DL6" s="21">
        <f t="shared" si="12"/>
        <v>18.2</v>
      </c>
      <c r="DM6" s="21">
        <f t="shared" si="12"/>
        <v>23.98</v>
      </c>
      <c r="DN6" s="21" t="str">
        <f t="shared" si="12"/>
        <v>-</v>
      </c>
      <c r="DO6" s="21">
        <f t="shared" si="12"/>
        <v>23.76</v>
      </c>
      <c r="DP6" s="21">
        <f t="shared" si="12"/>
        <v>15.74</v>
      </c>
      <c r="DQ6" s="21">
        <f t="shared" si="12"/>
        <v>21.02</v>
      </c>
      <c r="DR6" s="21">
        <f t="shared" si="12"/>
        <v>24.31</v>
      </c>
      <c r="DS6" s="20" t="str">
        <f>IF(DS7="","",IF(DS7="-","【-】","【"&amp;SUBSTITUTE(TEXT(DS7,"#,##0.00"),"-","△")&amp;"】"))</f>
        <v>【22.91】</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2022</v>
      </c>
      <c r="C7" s="23">
        <v>352080</v>
      </c>
      <c r="D7" s="23">
        <v>46</v>
      </c>
      <c r="E7" s="23">
        <v>18</v>
      </c>
      <c r="F7" s="23">
        <v>0</v>
      </c>
      <c r="G7" s="23">
        <v>0</v>
      </c>
      <c r="H7" s="23" t="s">
        <v>96</v>
      </c>
      <c r="I7" s="23" t="s">
        <v>97</v>
      </c>
      <c r="J7" s="23" t="s">
        <v>98</v>
      </c>
      <c r="K7" s="23" t="s">
        <v>99</v>
      </c>
      <c r="L7" s="23" t="s">
        <v>100</v>
      </c>
      <c r="M7" s="23" t="s">
        <v>101</v>
      </c>
      <c r="N7" s="24" t="s">
        <v>102</v>
      </c>
      <c r="O7" s="24">
        <v>37.43</v>
      </c>
      <c r="P7" s="24">
        <v>0.8</v>
      </c>
      <c r="Q7" s="24">
        <v>100</v>
      </c>
      <c r="R7" s="24">
        <v>3135</v>
      </c>
      <c r="S7" s="24">
        <v>128609</v>
      </c>
      <c r="T7" s="24">
        <v>873.67</v>
      </c>
      <c r="U7" s="24">
        <v>147.21</v>
      </c>
      <c r="V7" s="24">
        <v>1021</v>
      </c>
      <c r="W7" s="24">
        <v>32.630000000000003</v>
      </c>
      <c r="X7" s="24">
        <v>31.29</v>
      </c>
      <c r="Y7" s="24" t="s">
        <v>102</v>
      </c>
      <c r="Z7" s="24">
        <v>100.74</v>
      </c>
      <c r="AA7" s="24">
        <v>99.95</v>
      </c>
      <c r="AB7" s="24">
        <v>100</v>
      </c>
      <c r="AC7" s="24">
        <v>100</v>
      </c>
      <c r="AD7" s="24" t="s">
        <v>102</v>
      </c>
      <c r="AE7" s="24">
        <v>96.05</v>
      </c>
      <c r="AF7" s="24">
        <v>99.03</v>
      </c>
      <c r="AG7" s="24">
        <v>100.41</v>
      </c>
      <c r="AH7" s="24">
        <v>100.17</v>
      </c>
      <c r="AI7" s="24">
        <v>100.42</v>
      </c>
      <c r="AJ7" s="24" t="s">
        <v>102</v>
      </c>
      <c r="AK7" s="24">
        <v>0</v>
      </c>
      <c r="AL7" s="24">
        <v>0</v>
      </c>
      <c r="AM7" s="24">
        <v>0</v>
      </c>
      <c r="AN7" s="24">
        <v>0</v>
      </c>
      <c r="AO7" s="24" t="s">
        <v>102</v>
      </c>
      <c r="AP7" s="24">
        <v>123.82</v>
      </c>
      <c r="AQ7" s="24">
        <v>74.239999999999995</v>
      </c>
      <c r="AR7" s="24">
        <v>83.92</v>
      </c>
      <c r="AS7" s="24">
        <v>89.31</v>
      </c>
      <c r="AT7" s="24">
        <v>82.66</v>
      </c>
      <c r="AU7" s="24" t="s">
        <v>102</v>
      </c>
      <c r="AV7" s="24">
        <v>81.430000000000007</v>
      </c>
      <c r="AW7" s="24">
        <v>84.99</v>
      </c>
      <c r="AX7" s="24">
        <v>84.38</v>
      </c>
      <c r="AY7" s="24">
        <v>83.77</v>
      </c>
      <c r="AZ7" s="24" t="s">
        <v>102</v>
      </c>
      <c r="BA7" s="24">
        <v>89.72</v>
      </c>
      <c r="BB7" s="24">
        <v>100.47</v>
      </c>
      <c r="BC7" s="24">
        <v>122.71</v>
      </c>
      <c r="BD7" s="24">
        <v>138.19999999999999</v>
      </c>
      <c r="BE7" s="24">
        <v>140.15</v>
      </c>
      <c r="BF7" s="24" t="s">
        <v>102</v>
      </c>
      <c r="BG7" s="24">
        <v>0</v>
      </c>
      <c r="BH7" s="24">
        <v>0</v>
      </c>
      <c r="BI7" s="24">
        <v>0</v>
      </c>
      <c r="BJ7" s="24">
        <v>0</v>
      </c>
      <c r="BK7" s="24" t="s">
        <v>102</v>
      </c>
      <c r="BL7" s="24">
        <v>270.57</v>
      </c>
      <c r="BM7" s="24">
        <v>294.27</v>
      </c>
      <c r="BN7" s="24">
        <v>294.08999999999997</v>
      </c>
      <c r="BO7" s="24">
        <v>294.08999999999997</v>
      </c>
      <c r="BP7" s="24">
        <v>307.39</v>
      </c>
      <c r="BQ7" s="24" t="s">
        <v>102</v>
      </c>
      <c r="BR7" s="24">
        <v>32.200000000000003</v>
      </c>
      <c r="BS7" s="24">
        <v>27.52</v>
      </c>
      <c r="BT7" s="24">
        <v>30.46</v>
      </c>
      <c r="BU7" s="24">
        <v>29.45</v>
      </c>
      <c r="BV7" s="24" t="s">
        <v>102</v>
      </c>
      <c r="BW7" s="24">
        <v>62.5</v>
      </c>
      <c r="BX7" s="24">
        <v>60.59</v>
      </c>
      <c r="BY7" s="24">
        <v>60</v>
      </c>
      <c r="BZ7" s="24">
        <v>59.01</v>
      </c>
      <c r="CA7" s="24">
        <v>57.03</v>
      </c>
      <c r="CB7" s="24" t="s">
        <v>102</v>
      </c>
      <c r="CC7" s="24">
        <v>444.48</v>
      </c>
      <c r="CD7" s="24">
        <v>512.66999999999996</v>
      </c>
      <c r="CE7" s="24">
        <v>469.95</v>
      </c>
      <c r="CF7" s="24">
        <v>485.34</v>
      </c>
      <c r="CG7" s="24" t="s">
        <v>102</v>
      </c>
      <c r="CH7" s="24">
        <v>269.33</v>
      </c>
      <c r="CI7" s="24">
        <v>280.23</v>
      </c>
      <c r="CJ7" s="24">
        <v>282.70999999999998</v>
      </c>
      <c r="CK7" s="24">
        <v>291.82</v>
      </c>
      <c r="CL7" s="24">
        <v>294.83</v>
      </c>
      <c r="CM7" s="24" t="s">
        <v>102</v>
      </c>
      <c r="CN7" s="24">
        <v>95.45</v>
      </c>
      <c r="CO7" s="24">
        <v>95.2</v>
      </c>
      <c r="CP7" s="24">
        <v>95.36</v>
      </c>
      <c r="CQ7" s="24">
        <v>95.39</v>
      </c>
      <c r="CR7" s="24" t="s">
        <v>102</v>
      </c>
      <c r="CS7" s="24">
        <v>59.64</v>
      </c>
      <c r="CT7" s="24">
        <v>58.19</v>
      </c>
      <c r="CU7" s="24">
        <v>56.52</v>
      </c>
      <c r="CV7" s="24">
        <v>88.45</v>
      </c>
      <c r="CW7" s="24">
        <v>84.27</v>
      </c>
      <c r="CX7" s="24" t="s">
        <v>102</v>
      </c>
      <c r="CY7" s="24">
        <v>97.24</v>
      </c>
      <c r="CZ7" s="24">
        <v>97.26</v>
      </c>
      <c r="DA7" s="24">
        <v>97.3</v>
      </c>
      <c r="DB7" s="24">
        <v>97.36</v>
      </c>
      <c r="DC7" s="24" t="s">
        <v>102</v>
      </c>
      <c r="DD7" s="24">
        <v>90.63</v>
      </c>
      <c r="DE7" s="24">
        <v>87.8</v>
      </c>
      <c r="DF7" s="24">
        <v>88.43</v>
      </c>
      <c r="DG7" s="24">
        <v>90.34</v>
      </c>
      <c r="DH7" s="24">
        <v>86.02</v>
      </c>
      <c r="DI7" s="24" t="s">
        <v>102</v>
      </c>
      <c r="DJ7" s="24">
        <v>6.14</v>
      </c>
      <c r="DK7" s="24">
        <v>12.13</v>
      </c>
      <c r="DL7" s="24">
        <v>18.2</v>
      </c>
      <c r="DM7" s="24">
        <v>23.98</v>
      </c>
      <c r="DN7" s="24" t="s">
        <v>102</v>
      </c>
      <c r="DO7" s="24">
        <v>23.76</v>
      </c>
      <c r="DP7" s="24">
        <v>15.74</v>
      </c>
      <c r="DQ7" s="24">
        <v>21.02</v>
      </c>
      <c r="DR7" s="24">
        <v>24.31</v>
      </c>
      <c r="DS7" s="24">
        <v>22.91</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甲斐野　敬一</cp:lastModifiedBy>
  <dcterms:created xsi:type="dcterms:W3CDTF">2023-12-12T01:08:08Z</dcterms:created>
  <dcterms:modified xsi:type="dcterms:W3CDTF">2024-02-05T02:26:11Z</dcterms:modified>
  <cp:category/>
</cp:coreProperties>
</file>