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2年度（平成27～01年度決算）\02 作業\"/>
    </mc:Choice>
  </mc:AlternateContent>
  <workbookProtection workbookAlgorithmName="SHA-512" workbookHashValue="W37hJw9MjGmYS19xy+6mRk+9V1KpwxSFMiGYKnTljtS3dMX5j3rT5Q3Y0vdV2pF/b4aJxs2vCMTL2e/ofEWdBw==" workbookSaltValue="unSD6jAOQhFWfS+aZaugJ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<sst xmlns="http://schemas.openxmlformats.org/spreadsheetml/2006/main" count="319" uniqueCount="118">
  <si>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</si>
  <si>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</si>
  <si>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</si>
  <si>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</si>
  <si>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</si>
  <si>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</si>
  <si>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</si>
  <si>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</si>
  <si>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</si>
  <si>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</si>
  <si>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</si>
  <si>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</si>
  <si>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</si>
  <si>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</si>
  <si>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</si>
  <si>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</si>
  <si>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</si>
  <si>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</si>
  <si>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</si>
  <si>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</si>
  <si>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</si>
  <si>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</si>
  <si>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</si>
  <si>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</si>
  <si>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</si>
  <si>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</si>
  <si>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</si>
  <si>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</si>
  <si>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</si>
  <si>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</si>
  <si>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</si>
  <si>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</si>
  <si>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</si>
  <si>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</si>
  <si>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</si>
  <si>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</si>
  <si>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</si>
  <si>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</si>
  <si>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</si>
  <si>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</si>
  <si>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</si>
  <si>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</si>
  <si>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</si>
  <si>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</si>
  <si>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</si>
  <si>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</si>
  <si>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</si>
  <si>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</si>
  <si>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</si>
  <si>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</si>
  <si>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</si>
  <si>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</si>
  <si>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</si>
  <si>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</si>
  <si>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</si>
  <si>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</si>
  <si>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</si>
  <si>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</si>
  <si>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</si>
  <si>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</si>
  <si>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</si>
  <si>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</si>
  <si>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</si>
  <si>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</si>
  <si>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</si>
  <si>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</si>
  <si>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</si>
  <si>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</si>
  <si>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</si>
  <si>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</si>
  <si>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</si>
  <si>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</si>
  <si>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</si>
  <si>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</si>
  <si>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</si>
  <si>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</si>
  <si>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</si>
  <si>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</si>
  <si>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</si>
  <si>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</si>
  <si>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</si>
  <si>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</si>
  <si>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</si>
  <si>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</si>
  <si>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</si>
  <si>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</si>
  <si>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</si>
  <si>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</si>
  <si>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</si>
  <si>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</si>
  <si>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</si>
  <si>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</si>
  <si>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</si>
  <si>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</si>
  <si>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</si>
  <si>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</si>
  <si>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</si>
  <si>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</si>
  <si>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</si>
  <si>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</si>
  <si>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</si>
  <si>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</si>
  <si>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</si>
  <si>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</si>
  <si>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</si>
  <si>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</si>
  <si>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</si>
  <si>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</si>
  <si>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</si>
  <si>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</si>
  <si>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</si>
  <si>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</si>
  <si>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</si>
  <si>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</si>
  <si>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</si>
  <si>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事業は、農業集落で実施されるという事業の特性上、利用者数は限定的で、料金収入も限られるため、毎年度収入不足が生じているが、水質保全など公共的利益の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</si>
  <si>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令和元年度から地方公営企業法の財務規定を適用したため、比較可能な前年度以前の数値はない。
　経常収支比率は、100％を超えている。
　累積欠損金は生じておらず、累積欠損金比率は0％となっている。
　流動比率は、類似団体と比較すると低水準となっている。但し、１年以内に償還する企業債を除いた流動負債の額は流動資産の額を下回っており、支払能力に問題が生じている状況ではない。
　企業債残高対事業規模比率は、0％となっており、類似団体と比較し低水準にある。
　経費回収率は、類似団体と比較すると高水準となっているが100％を下回っている。
　汚水処理原価は、類似団体と比較すると高水準となっている。
　施設利用率は、全国平均及び類似団体を上回っており概ね良好な状態と言える。
　水洗化率は、全国平均及び類似団体を上回っているが、今後も継続して未接続者への接続勧奨等に取り組む必要がある。</t>
    <rPh sb="1" eb="2">
      <t>レイ</t>
    </rPh>
    <rPh sb="2" eb="3">
      <t>ワ</t>
    </rPh>
    <rPh sb="3" eb="4">
      <t>ガン</t>
    </rPh>
    <rPh sb="100" eb="102">
      <t>リュウドウ</t>
    </rPh>
    <rPh sb="102" eb="104">
      <t>ヒリツ</t>
    </rPh>
    <rPh sb="116" eb="117">
      <t>ヒク</t>
    </rPh>
    <rPh sb="219" eb="220">
      <t>テイ</t>
    </rPh>
    <rPh sb="245" eb="246">
      <t>コウ</t>
    </rPh>
    <rPh sb="287" eb="288">
      <t>コウ</t>
    </rPh>
    <phoneticPr fontId="4"/>
  </si>
  <si>
    <t>　すでにすべての処理区で施設整備が完了しており、施設の設置年度は昭和63年度から平成19年度で、そのほとんどが設置後10年以上経過している。管渠施設においては現在のところ耐用年数を超えたものはないが、処理施設については老朽化が顕在化してきている。施設の機能診断をベースに最適整備構想を策定して計画的、効率的な更新投資を行い、施設の長寿命化を図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徐々に進んでいる状況にある。</t>
    <rPh sb="270" eb="272">
      <t>ジョジョ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</si>
</sst>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862-4385-B72F-857C86B09D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862-4385-B72F-857C86B09D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57.5</c:v>
                </c:pt>
              </c:numCache>
            </c:numRef>
          </c:val>
          <c:extLst>
            <c:ext xmlns:c16="http://schemas.microsoft.com/office/drawing/2014/chart" uri="{C3380CC4-5D6E-409C-BE32-E72D297353CC}">
              <c16:uniqueId val="{00000000-BD9F-425C-8E6A-0871399728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54.06</c:v>
                </c:pt>
              </c:numCache>
            </c:numRef>
          </c:val>
          <c:smooth val="0"/>
          <c:extLst>
            <c:ext xmlns:c16="http://schemas.microsoft.com/office/drawing/2014/chart" uri="{C3380CC4-5D6E-409C-BE32-E72D297353CC}">
              <c16:uniqueId val="{00000001-BD9F-425C-8E6A-0871399728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91.72</c:v>
                </c:pt>
              </c:numCache>
            </c:numRef>
          </c:val>
          <c:extLst>
            <c:ext xmlns:c16="http://schemas.microsoft.com/office/drawing/2014/chart" uri="{C3380CC4-5D6E-409C-BE32-E72D297353CC}">
              <c16:uniqueId val="{00000000-F974-4C06-8E55-520A7D3964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90.11</c:v>
                </c:pt>
              </c:numCache>
            </c:numRef>
          </c:val>
          <c:smooth val="0"/>
          <c:extLst>
            <c:ext xmlns:c16="http://schemas.microsoft.com/office/drawing/2014/chart" uri="{C3380CC4-5D6E-409C-BE32-E72D297353CC}">
              <c16:uniqueId val="{00000001-F974-4C06-8E55-520A7D3964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102.42</c:v>
                </c:pt>
              </c:numCache>
            </c:numRef>
          </c:val>
          <c:extLst>
            <c:ext xmlns:c16="http://schemas.microsoft.com/office/drawing/2014/chart" uri="{C3380CC4-5D6E-409C-BE32-E72D297353CC}">
              <c16:uniqueId val="{00000000-0CC1-436F-BAAC-A7448658A6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101.91</c:v>
                </c:pt>
              </c:numCache>
            </c:numRef>
          </c:val>
          <c:smooth val="0"/>
          <c:extLst>
            <c:ext xmlns:c16="http://schemas.microsoft.com/office/drawing/2014/chart" uri="{C3380CC4-5D6E-409C-BE32-E72D297353CC}">
              <c16:uniqueId val="{00000001-0CC1-436F-BAAC-A7448658A6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3.8</c:v>
                </c:pt>
              </c:numCache>
            </c:numRef>
          </c:val>
          <c:extLst>
            <c:ext xmlns:c16="http://schemas.microsoft.com/office/drawing/2014/chart" uri="{C3380CC4-5D6E-409C-BE32-E72D297353CC}">
              <c16:uniqueId val="{00000000-B3E5-4FD0-AAE6-2E0CC90848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28.19</c:v>
                </c:pt>
              </c:numCache>
            </c:numRef>
          </c:val>
          <c:smooth val="0"/>
          <c:extLst>
            <c:ext xmlns:c16="http://schemas.microsoft.com/office/drawing/2014/chart" uri="{C3380CC4-5D6E-409C-BE32-E72D297353CC}">
              <c16:uniqueId val="{00000001-B3E5-4FD0-AAE6-2E0CC90848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4A-4A38-BCB2-6209B51047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74A-4A38-BCB2-6209B51047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42-4E1B-8123-2DB72A6DC64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127.98</c:v>
                </c:pt>
              </c:numCache>
            </c:numRef>
          </c:val>
          <c:smooth val="0"/>
          <c:extLst>
            <c:ext xmlns:c16="http://schemas.microsoft.com/office/drawing/2014/chart" uri="{C3380CC4-5D6E-409C-BE32-E72D297353CC}">
              <c16:uniqueId val="{00000001-5942-4E1B-8123-2DB72A6DC64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41.82</c:v>
                </c:pt>
              </c:numCache>
            </c:numRef>
          </c:val>
          <c:extLst>
            <c:ext xmlns:c16="http://schemas.microsoft.com/office/drawing/2014/chart" uri="{C3380CC4-5D6E-409C-BE32-E72D297353CC}">
              <c16:uniqueId val="{00000000-912A-4D84-ADEB-512D7122CB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44.14</c:v>
                </c:pt>
              </c:numCache>
            </c:numRef>
          </c:val>
          <c:smooth val="0"/>
          <c:extLst>
            <c:ext xmlns:c16="http://schemas.microsoft.com/office/drawing/2014/chart" uri="{C3380CC4-5D6E-409C-BE32-E72D297353CC}">
              <c16:uniqueId val="{00000001-912A-4D84-ADEB-512D7122CB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D6-45CB-9E83-382B62DDAD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654.71</c:v>
                </c:pt>
              </c:numCache>
            </c:numRef>
          </c:val>
          <c:smooth val="0"/>
          <c:extLst>
            <c:ext xmlns:c16="http://schemas.microsoft.com/office/drawing/2014/chart" uri="{C3380CC4-5D6E-409C-BE32-E72D297353CC}">
              <c16:uniqueId val="{00000001-41D6-45CB-9E83-382B62DDAD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72.59</c:v>
                </c:pt>
              </c:numCache>
            </c:numRef>
          </c:val>
          <c:extLst>
            <c:ext xmlns:c16="http://schemas.microsoft.com/office/drawing/2014/chart" uri="{C3380CC4-5D6E-409C-BE32-E72D297353CC}">
              <c16:uniqueId val="{00000000-2645-4F4A-9CFB-8DD8E7DA839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65.37</c:v>
                </c:pt>
              </c:numCache>
            </c:numRef>
          </c:val>
          <c:smooth val="0"/>
          <c:extLst>
            <c:ext xmlns:c16="http://schemas.microsoft.com/office/drawing/2014/chart" uri="{C3380CC4-5D6E-409C-BE32-E72D297353CC}">
              <c16:uniqueId val="{00000001-2645-4F4A-9CFB-8DD8E7DA839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196.37</c:v>
                </c:pt>
              </c:numCache>
            </c:numRef>
          </c:val>
          <c:extLst>
            <c:ext xmlns:c16="http://schemas.microsoft.com/office/drawing/2014/chart" uri="{C3380CC4-5D6E-409C-BE32-E72D297353CC}">
              <c16:uniqueId val="{00000000-67C9-4CAF-91B6-F199A733A7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228.99</c:v>
                </c:pt>
              </c:numCache>
            </c:numRef>
          </c:val>
          <c:smooth val="0"/>
          <c:extLst>
            <c:ext xmlns:c16="http://schemas.microsoft.com/office/drawing/2014/chart" uri="{C3380CC4-5D6E-409C-BE32-E72D297353CC}">
              <c16:uniqueId val="{00000001-67C9-4CAF-91B6-F199A733A7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岩国市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133626</v>
      </c>
      <c r="AM8" s="69"/>
      <c r="AN8" s="69"/>
      <c r="AO8" s="69"/>
      <c r="AP8" s="69"/>
      <c r="AQ8" s="69"/>
      <c r="AR8" s="69"/>
      <c r="AS8" s="69"/>
      <c r="AT8" s="68">
        <f>データ!T6</f>
        <v>873.72</v>
      </c>
      <c r="AU8" s="68"/>
      <c r="AV8" s="68"/>
      <c r="AW8" s="68"/>
      <c r="AX8" s="68"/>
      <c r="AY8" s="68"/>
      <c r="AZ8" s="68"/>
      <c r="BA8" s="68"/>
      <c r="BB8" s="68">
        <f>データ!U6</f>
        <v>152.94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82.04</v>
      </c>
      <c r="J10" s="68"/>
      <c r="K10" s="68"/>
      <c r="L10" s="68"/>
      <c r="M10" s="68"/>
      <c r="N10" s="68"/>
      <c r="O10" s="68"/>
      <c r="P10" s="68">
        <f>データ!P6</f>
        <v>2.66</v>
      </c>
      <c r="Q10" s="68"/>
      <c r="R10" s="68"/>
      <c r="S10" s="68"/>
      <c r="T10" s="68"/>
      <c r="U10" s="68"/>
      <c r="V10" s="68"/>
      <c r="W10" s="68">
        <f>データ!Q6</f>
        <v>130.08000000000001</v>
      </c>
      <c r="X10" s="68"/>
      <c r="Y10" s="68"/>
      <c r="Z10" s="68"/>
      <c r="AA10" s="68"/>
      <c r="AB10" s="68"/>
      <c r="AC10" s="68"/>
      <c r="AD10" s="69">
        <f>データ!R6</f>
        <v>3135</v>
      </c>
      <c r="AE10" s="69"/>
      <c r="AF10" s="69"/>
      <c r="AG10" s="69"/>
      <c r="AH10" s="69"/>
      <c r="AI10" s="69"/>
      <c r="AJ10" s="69"/>
      <c r="AK10" s="2"/>
      <c r="AL10" s="69">
        <f>データ!V6</f>
        <v>3526</v>
      </c>
      <c r="AM10" s="69"/>
      <c r="AN10" s="69"/>
      <c r="AO10" s="69"/>
      <c r="AP10" s="69"/>
      <c r="AQ10" s="69"/>
      <c r="AR10" s="69"/>
      <c r="AS10" s="69"/>
      <c r="AT10" s="68">
        <f>データ!W6</f>
        <v>2.46</v>
      </c>
      <c r="AU10" s="68"/>
      <c r="AV10" s="68"/>
      <c r="AW10" s="68"/>
      <c r="AX10" s="68"/>
      <c r="AY10" s="68"/>
      <c r="AZ10" s="68"/>
      <c r="BA10" s="68"/>
      <c r="BB10" s="68">
        <f>データ!X6</f>
        <v>1433.33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xF6nnc2lIM921TNV9jqMYUk4/mFn11ADgYStv50mc2eQxo8fA92zH2HRlp1gu/d9dlcOsekEWcNL62+LjRTGcg==" saltValue="0jwq7mQQcc3CgRlJevj7X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352080</v>
      </c>
      <c r="D6" s="33">
        <f t="shared" si="3"/>
        <v>46</v>
      </c>
      <c r="E6" s="33">
        <f t="shared" si="3"/>
        <v>17</v>
      </c>
      <c r="F6" s="33">
        <f t="shared" si="3"/>
        <v>5</v>
      </c>
      <c r="G6" s="33">
        <f t="shared" si="3"/>
        <v>0</v>
      </c>
      <c r="H6" s="33" t="str">
        <f t="shared" si="3"/>
        <v>山口県　岩国市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82.04</v>
      </c>
      <c r="P6" s="34">
        <f t="shared" si="3"/>
        <v>2.66</v>
      </c>
      <c r="Q6" s="34">
        <f t="shared" si="3"/>
        <v>130.08000000000001</v>
      </c>
      <c r="R6" s="34">
        <f t="shared" si="3"/>
        <v>3135</v>
      </c>
      <c r="S6" s="34">
        <f t="shared" si="3"/>
        <v>133626</v>
      </c>
      <c r="T6" s="34">
        <f t="shared" si="3"/>
        <v>873.72</v>
      </c>
      <c r="U6" s="34">
        <f t="shared" si="3"/>
        <v>152.94</v>
      </c>
      <c r="V6" s="34">
        <f t="shared" si="3"/>
        <v>3526</v>
      </c>
      <c r="W6" s="34">
        <f t="shared" si="3"/>
        <v>2.46</v>
      </c>
      <c r="X6" s="34">
        <f t="shared" si="3"/>
        <v>1433.33</v>
      </c>
      <c r="Y6" s="35" t="str">
        <f>IF(Y7="",NA(),Y7)</f>
        <v>-</v>
      </c>
      <c r="Z6" s="35" t="str">
        <f t="shared" ref="Z6:AH6" si="4">IF(Z7="",NA(),Z7)</f>
        <v>-</v>
      </c>
      <c r="AA6" s="35" t="str">
        <f t="shared" si="4"/>
        <v>-</v>
      </c>
      <c r="AB6" s="35" t="str">
        <f t="shared" si="4"/>
        <v>-</v>
      </c>
      <c r="AC6" s="35">
        <f t="shared" si="4"/>
        <v>102.42</v>
      </c>
      <c r="AD6" s="35" t="str">
        <f t="shared" si="4"/>
        <v>-</v>
      </c>
      <c r="AE6" s="35" t="str">
        <f t="shared" si="4"/>
        <v>-</v>
      </c>
      <c r="AF6" s="35" t="str">
        <f t="shared" si="4"/>
        <v>-</v>
      </c>
      <c r="AG6" s="35" t="str">
        <f t="shared" si="4"/>
        <v>-</v>
      </c>
      <c r="AH6" s="35">
        <f t="shared" si="4"/>
        <v>101.91</v>
      </c>
      <c r="AI6" s="34" t="str">
        <f>IF(AI7="","",IF(AI7="-","【-】","【"&amp;SUBSTITUTE(TEXT(AI7,"#,##0.00"),"-","△")&amp;"】"))</f>
        <v>【102.97】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127.98</v>
      </c>
      <c r="AT6" s="34" t="str">
        <f>IF(AT7="","",IF(AT7="-","【-】","【"&amp;SUBSTITUTE(TEXT(AT7,"#,##0.00"),"-","△")&amp;"】"))</f>
        <v>【165.48】</v>
      </c>
      <c r="AU6" s="35" t="str">
        <f>IF(AU7="",NA(),AU7)</f>
        <v>-</v>
      </c>
      <c r="AV6" s="35" t="str">
        <f t="shared" ref="AV6:BD6" si="6">IF(AV7="",NA(),AV7)</f>
        <v>-</v>
      </c>
      <c r="AW6" s="35" t="str">
        <f t="shared" si="6"/>
        <v>-</v>
      </c>
      <c r="AX6" s="35" t="str">
        <f t="shared" si="6"/>
        <v>-</v>
      </c>
      <c r="AY6" s="35">
        <f t="shared" si="6"/>
        <v>41.82</v>
      </c>
      <c r="AZ6" s="35" t="str">
        <f t="shared" si="6"/>
        <v>-</v>
      </c>
      <c r="BA6" s="35" t="str">
        <f t="shared" si="6"/>
        <v>-</v>
      </c>
      <c r="BB6" s="35" t="str">
        <f t="shared" si="6"/>
        <v>-</v>
      </c>
      <c r="BC6" s="35" t="str">
        <f t="shared" si="6"/>
        <v>-</v>
      </c>
      <c r="BD6" s="35">
        <f t="shared" si="6"/>
        <v>44.14</v>
      </c>
      <c r="BE6" s="34" t="str">
        <f>IF(BE7="","",IF(BE7="-","【-】","【"&amp;SUBSTITUTE(TEXT(BE7,"#,##0.00"),"-","△")&amp;"】"))</f>
        <v>【33.84】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654.71</v>
      </c>
      <c r="BP6" s="34" t="str">
        <f>IF(BP7="","",IF(BP7="-","【-】","【"&amp;SUBSTITUTE(TEXT(BP7,"#,##0.00"),"-","△")&amp;"】"))</f>
        <v>【765.47】</v>
      </c>
      <c r="BQ6" s="35" t="str">
        <f>IF(BQ7="",NA(),BQ7)</f>
        <v>-</v>
      </c>
      <c r="BR6" s="35" t="str">
        <f t="shared" ref="BR6:BZ6" si="8">IF(BR7="",NA(),BR7)</f>
        <v>-</v>
      </c>
      <c r="BS6" s="35" t="str">
        <f t="shared" si="8"/>
        <v>-</v>
      </c>
      <c r="BT6" s="35" t="str">
        <f t="shared" si="8"/>
        <v>-</v>
      </c>
      <c r="BU6" s="35">
        <f t="shared" si="8"/>
        <v>72.59</v>
      </c>
      <c r="BV6" s="35" t="str">
        <f t="shared" si="8"/>
        <v>-</v>
      </c>
      <c r="BW6" s="35" t="str">
        <f t="shared" si="8"/>
        <v>-</v>
      </c>
      <c r="BX6" s="35" t="str">
        <f t="shared" si="8"/>
        <v>-</v>
      </c>
      <c r="BY6" s="35" t="str">
        <f t="shared" si="8"/>
        <v>-</v>
      </c>
      <c r="BZ6" s="35">
        <f t="shared" si="8"/>
        <v>65.37</v>
      </c>
      <c r="CA6" s="34" t="str">
        <f>IF(CA7="","",IF(CA7="-","【-】","【"&amp;SUBSTITUTE(TEXT(CA7,"#,##0.00"),"-","△")&amp;"】"))</f>
        <v>【59.59】</v>
      </c>
      <c r="CB6" s="35" t="str">
        <f>IF(CB7="",NA(),CB7)</f>
        <v>-</v>
      </c>
      <c r="CC6" s="35" t="str">
        <f t="shared" ref="CC6:CK6" si="9">IF(CC7="",NA(),CC7)</f>
        <v>-</v>
      </c>
      <c r="CD6" s="35" t="str">
        <f t="shared" si="9"/>
        <v>-</v>
      </c>
      <c r="CE6" s="35" t="str">
        <f t="shared" si="9"/>
        <v>-</v>
      </c>
      <c r="CF6" s="35">
        <f t="shared" si="9"/>
        <v>196.37</v>
      </c>
      <c r="CG6" s="35" t="str">
        <f t="shared" si="9"/>
        <v>-</v>
      </c>
      <c r="CH6" s="35" t="str">
        <f t="shared" si="9"/>
        <v>-</v>
      </c>
      <c r="CI6" s="35" t="str">
        <f t="shared" si="9"/>
        <v>-</v>
      </c>
      <c r="CJ6" s="35" t="str">
        <f t="shared" si="9"/>
        <v>-</v>
      </c>
      <c r="CK6" s="35">
        <f t="shared" si="9"/>
        <v>228.99</v>
      </c>
      <c r="CL6" s="34" t="str">
        <f>IF(CL7="","",IF(CL7="-","【-】","【"&amp;SUBSTITUTE(TEXT(CL7,"#,##0.00"),"-","△")&amp;"】"))</f>
        <v>【257.86】</v>
      </c>
      <c r="CM6" s="35" t="str">
        <f>IF(CM7="",NA(),CM7)</f>
        <v>-</v>
      </c>
      <c r="CN6" s="35" t="str">
        <f t="shared" ref="CN6:CV6" si="10">IF(CN7="",NA(),CN7)</f>
        <v>-</v>
      </c>
      <c r="CO6" s="35" t="str">
        <f t="shared" si="10"/>
        <v>-</v>
      </c>
      <c r="CP6" s="35" t="str">
        <f t="shared" si="10"/>
        <v>-</v>
      </c>
      <c r="CQ6" s="35">
        <f t="shared" si="10"/>
        <v>57.5</v>
      </c>
      <c r="CR6" s="35" t="str">
        <f t="shared" si="10"/>
        <v>-</v>
      </c>
      <c r="CS6" s="35" t="str">
        <f t="shared" si="10"/>
        <v>-</v>
      </c>
      <c r="CT6" s="35" t="str">
        <f t="shared" si="10"/>
        <v>-</v>
      </c>
      <c r="CU6" s="35" t="str">
        <f t="shared" si="10"/>
        <v>-</v>
      </c>
      <c r="CV6" s="35">
        <f t="shared" si="10"/>
        <v>54.06</v>
      </c>
      <c r="CW6" s="34" t="str">
        <f>IF(CW7="","",IF(CW7="-","【-】","【"&amp;SUBSTITUTE(TEXT(CW7,"#,##0.00"),"-","△")&amp;"】"))</f>
        <v>【51.30】</v>
      </c>
      <c r="CX6" s="35" t="str">
        <f>IF(CX7="",NA(),CX7)</f>
        <v>-</v>
      </c>
      <c r="CY6" s="35" t="str">
        <f t="shared" ref="CY6:DG6" si="11">IF(CY7="",NA(),CY7)</f>
        <v>-</v>
      </c>
      <c r="CZ6" s="35" t="str">
        <f t="shared" si="11"/>
        <v>-</v>
      </c>
      <c r="DA6" s="35" t="str">
        <f t="shared" si="11"/>
        <v>-</v>
      </c>
      <c r="DB6" s="35">
        <f t="shared" si="11"/>
        <v>91.72</v>
      </c>
      <c r="DC6" s="35" t="str">
        <f t="shared" si="11"/>
        <v>-</v>
      </c>
      <c r="DD6" s="35" t="str">
        <f t="shared" si="11"/>
        <v>-</v>
      </c>
      <c r="DE6" s="35" t="str">
        <f t="shared" si="11"/>
        <v>-</v>
      </c>
      <c r="DF6" s="35" t="str">
        <f t="shared" si="11"/>
        <v>-</v>
      </c>
      <c r="DG6" s="35">
        <f t="shared" si="11"/>
        <v>90.11</v>
      </c>
      <c r="DH6" s="34" t="str">
        <f>IF(DH7="","",IF(DH7="-","【-】","【"&amp;SUBSTITUTE(TEXT(DH7,"#,##0.00"),"-","△")&amp;"】"))</f>
        <v>【86.22】</v>
      </c>
      <c r="DI6" s="35" t="str">
        <f>IF(DI7="",NA(),DI7)</f>
        <v>-</v>
      </c>
      <c r="DJ6" s="35" t="str">
        <f t="shared" ref="DJ6:DR6" si="12">IF(DJ7="",NA(),DJ7)</f>
        <v>-</v>
      </c>
      <c r="DK6" s="35" t="str">
        <f t="shared" si="12"/>
        <v>-</v>
      </c>
      <c r="DL6" s="35" t="str">
        <f t="shared" si="12"/>
        <v>-</v>
      </c>
      <c r="DM6" s="35">
        <f t="shared" si="12"/>
        <v>3.8</v>
      </c>
      <c r="DN6" s="35" t="str">
        <f t="shared" si="12"/>
        <v>-</v>
      </c>
      <c r="DO6" s="35" t="str">
        <f t="shared" si="12"/>
        <v>-</v>
      </c>
      <c r="DP6" s="35" t="str">
        <f t="shared" si="12"/>
        <v>-</v>
      </c>
      <c r="DQ6" s="35" t="str">
        <f t="shared" si="12"/>
        <v>-</v>
      </c>
      <c r="DR6" s="35">
        <f t="shared" si="12"/>
        <v>28.19</v>
      </c>
      <c r="DS6" s="34" t="str">
        <f>IF(DS7="","",IF(DS7="-","【-】","【"&amp;SUBSTITUTE(TEXT(DS7,"#,##0.00"),"-","△")&amp;"】"))</f>
        <v>【24.97】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【0.02】</v>
      </c>
    </row>
    <row r="7" spans="1:148" s="36" customFormat="1" x14ac:dyDescent="0.15">
      <c r="A7" s="28"/>
      <c r="B7" s="37">
        <v>2019</v>
      </c>
      <c r="C7" s="37">
        <v>352080</v>
      </c>
      <c r="D7" s="37">
        <v>46</v>
      </c>
      <c r="E7" s="37">
        <v>17</v>
      </c>
      <c r="F7" s="37">
        <v>5</v>
      </c>
      <c r="G7" s="37">
        <v>0</v>
      </c>
      <c r="H7" s="37" t="s">
        <v>96</v>
      </c>
      <c r="I7" s="37" t="s">
        <v>97</v>
      </c>
      <c r="J7" s="37" t="s">
        <v>98</v>
      </c>
      <c r="K7" s="37" t="s">
        <v>99</v>
      </c>
      <c r="L7" s="37" t="s">
        <v>100</v>
      </c>
      <c r="M7" s="37" t="s">
        <v>101</v>
      </c>
      <c r="N7" s="38" t="s">
        <v>102</v>
      </c>
      <c r="O7" s="38">
        <v>82.04</v>
      </c>
      <c r="P7" s="38">
        <v>2.66</v>
      </c>
      <c r="Q7" s="38">
        <v>130.08000000000001</v>
      </c>
      <c r="R7" s="38">
        <v>3135</v>
      </c>
      <c r="S7" s="38">
        <v>133626</v>
      </c>
      <c r="T7" s="38">
        <v>873.72</v>
      </c>
      <c r="U7" s="38">
        <v>152.94</v>
      </c>
      <c r="V7" s="38">
        <v>3526</v>
      </c>
      <c r="W7" s="38">
        <v>2.46</v>
      </c>
      <c r="X7" s="38">
        <v>1433.33</v>
      </c>
      <c r="Y7" s="38" t="s">
        <v>102</v>
      </c>
      <c r="Z7" s="38" t="s">
        <v>102</v>
      </c>
      <c r="AA7" s="38" t="s">
        <v>102</v>
      </c>
      <c r="AB7" s="38" t="s">
        <v>102</v>
      </c>
      <c r="AC7" s="38">
        <v>102.42</v>
      </c>
      <c r="AD7" s="38" t="s">
        <v>102</v>
      </c>
      <c r="AE7" s="38" t="s">
        <v>102</v>
      </c>
      <c r="AF7" s="38" t="s">
        <v>102</v>
      </c>
      <c r="AG7" s="38" t="s">
        <v>102</v>
      </c>
      <c r="AH7" s="38">
        <v>101.91</v>
      </c>
      <c r="AI7" s="38">
        <v>102.97</v>
      </c>
      <c r="AJ7" s="38" t="s">
        <v>102</v>
      </c>
      <c r="AK7" s="38" t="s">
        <v>102</v>
      </c>
      <c r="AL7" s="38" t="s">
        <v>102</v>
      </c>
      <c r="AM7" s="38" t="s">
        <v>102</v>
      </c>
      <c r="AN7" s="38">
        <v>0</v>
      </c>
      <c r="AO7" s="38" t="s">
        <v>102</v>
      </c>
      <c r="AP7" s="38" t="s">
        <v>102</v>
      </c>
      <c r="AQ7" s="38" t="s">
        <v>102</v>
      </c>
      <c r="AR7" s="38" t="s">
        <v>102</v>
      </c>
      <c r="AS7" s="38">
        <v>127.98</v>
      </c>
      <c r="AT7" s="38">
        <v>165.48</v>
      </c>
      <c r="AU7" s="38" t="s">
        <v>102</v>
      </c>
      <c r="AV7" s="38" t="s">
        <v>102</v>
      </c>
      <c r="AW7" s="38" t="s">
        <v>102</v>
      </c>
      <c r="AX7" s="38" t="s">
        <v>102</v>
      </c>
      <c r="AY7" s="38">
        <v>41.82</v>
      </c>
      <c r="AZ7" s="38" t="s">
        <v>102</v>
      </c>
      <c r="BA7" s="38" t="s">
        <v>102</v>
      </c>
      <c r="BB7" s="38" t="s">
        <v>102</v>
      </c>
      <c r="BC7" s="38" t="s">
        <v>102</v>
      </c>
      <c r="BD7" s="38">
        <v>44.14</v>
      </c>
      <c r="BE7" s="38">
        <v>33.840000000000003</v>
      </c>
      <c r="BF7" s="38" t="s">
        <v>102</v>
      </c>
      <c r="BG7" s="38" t="s">
        <v>102</v>
      </c>
      <c r="BH7" s="38" t="s">
        <v>102</v>
      </c>
      <c r="BI7" s="38" t="s">
        <v>102</v>
      </c>
      <c r="BJ7" s="38">
        <v>0</v>
      </c>
      <c r="BK7" s="38" t="s">
        <v>102</v>
      </c>
      <c r="BL7" s="38" t="s">
        <v>102</v>
      </c>
      <c r="BM7" s="38" t="s">
        <v>102</v>
      </c>
      <c r="BN7" s="38" t="s">
        <v>102</v>
      </c>
      <c r="BO7" s="38">
        <v>654.71</v>
      </c>
      <c r="BP7" s="38">
        <v>765.47</v>
      </c>
      <c r="BQ7" s="38" t="s">
        <v>102</v>
      </c>
      <c r="BR7" s="38" t="s">
        <v>102</v>
      </c>
      <c r="BS7" s="38" t="s">
        <v>102</v>
      </c>
      <c r="BT7" s="38" t="s">
        <v>102</v>
      </c>
      <c r="BU7" s="38">
        <v>72.59</v>
      </c>
      <c r="BV7" s="38" t="s">
        <v>102</v>
      </c>
      <c r="BW7" s="38" t="s">
        <v>102</v>
      </c>
      <c r="BX7" s="38" t="s">
        <v>102</v>
      </c>
      <c r="BY7" s="38" t="s">
        <v>102</v>
      </c>
      <c r="BZ7" s="38">
        <v>65.37</v>
      </c>
      <c r="CA7" s="38">
        <v>59.59</v>
      </c>
      <c r="CB7" s="38" t="s">
        <v>102</v>
      </c>
      <c r="CC7" s="38" t="s">
        <v>102</v>
      </c>
      <c r="CD7" s="38" t="s">
        <v>102</v>
      </c>
      <c r="CE7" s="38" t="s">
        <v>102</v>
      </c>
      <c r="CF7" s="38">
        <v>196.37</v>
      </c>
      <c r="CG7" s="38" t="s">
        <v>102</v>
      </c>
      <c r="CH7" s="38" t="s">
        <v>102</v>
      </c>
      <c r="CI7" s="38" t="s">
        <v>102</v>
      </c>
      <c r="CJ7" s="38" t="s">
        <v>102</v>
      </c>
      <c r="CK7" s="38">
        <v>228.99</v>
      </c>
      <c r="CL7" s="38">
        <v>257.86</v>
      </c>
      <c r="CM7" s="38" t="s">
        <v>102</v>
      </c>
      <c r="CN7" s="38" t="s">
        <v>102</v>
      </c>
      <c r="CO7" s="38" t="s">
        <v>102</v>
      </c>
      <c r="CP7" s="38" t="s">
        <v>102</v>
      </c>
      <c r="CQ7" s="38">
        <v>57.5</v>
      </c>
      <c r="CR7" s="38" t="s">
        <v>102</v>
      </c>
      <c r="CS7" s="38" t="s">
        <v>102</v>
      </c>
      <c r="CT7" s="38" t="s">
        <v>102</v>
      </c>
      <c r="CU7" s="38" t="s">
        <v>102</v>
      </c>
      <c r="CV7" s="38">
        <v>54.06</v>
      </c>
      <c r="CW7" s="38">
        <v>51.3</v>
      </c>
      <c r="CX7" s="38" t="s">
        <v>102</v>
      </c>
      <c r="CY7" s="38" t="s">
        <v>102</v>
      </c>
      <c r="CZ7" s="38" t="s">
        <v>102</v>
      </c>
      <c r="DA7" s="38" t="s">
        <v>102</v>
      </c>
      <c r="DB7" s="38">
        <v>91.72</v>
      </c>
      <c r="DC7" s="38" t="s">
        <v>102</v>
      </c>
      <c r="DD7" s="38" t="s">
        <v>102</v>
      </c>
      <c r="DE7" s="38" t="s">
        <v>102</v>
      </c>
      <c r="DF7" s="38" t="s">
        <v>102</v>
      </c>
      <c r="DG7" s="38">
        <v>90.11</v>
      </c>
      <c r="DH7" s="38">
        <v>86.22</v>
      </c>
      <c r="DI7" s="38" t="s">
        <v>102</v>
      </c>
      <c r="DJ7" s="38" t="s">
        <v>102</v>
      </c>
      <c r="DK7" s="38" t="s">
        <v>102</v>
      </c>
      <c r="DL7" s="38" t="s">
        <v>102</v>
      </c>
      <c r="DM7" s="38">
        <v>3.8</v>
      </c>
      <c r="DN7" s="38" t="s">
        <v>102</v>
      </c>
      <c r="DO7" s="38" t="s">
        <v>102</v>
      </c>
      <c r="DP7" s="38" t="s">
        <v>102</v>
      </c>
      <c r="DQ7" s="38" t="s">
        <v>102</v>
      </c>
      <c r="DR7" s="38">
        <v>28.19</v>
      </c>
      <c r="DS7" s="38">
        <v>24.97</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2020-12-04T02:38:00Z</dcterms:created>
  <dcterms:modified xsi:type="dcterms:W3CDTF">2021-01-18T00:04:44Z</dcterms:modified>
  <cp:category/>
</cp:coreProperties>
</file>