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3年度（平成28～02年度決算）\03 県提出\"/>
    </mc:Choice>
  </mc:AlternateContent>
  <workbookProtection workbookAlgorithmName="SHA-512" workbookHashValue="eVUbpPJ3ROqzWo7elBRXxApEldzKrY8wfv9xOk17EknqXOGFcPufjfggdoa8S6EXnbCWWZyBPR0MveLbmpz5hg==" workbookSaltValue="kBSaBIZWYg70IAN37YAZl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<sst xmlns="http://schemas.openxmlformats.org/spreadsheetml/2006/main" count="297" uniqueCount="116">
  <si>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</si>
  <si>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</si>
  <si>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</si>
  <si>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</si>
  <si>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</si>
  <si>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</si>
  <si>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</si>
  <si>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</si>
  <si>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</si>
  <si>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</si>
  <si>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</si>
  <si>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</si>
  <si>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</si>
  <si>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</si>
  <si>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</si>
  <si>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</si>
  <si>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</si>
  <si>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</si>
  <si>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</si>
  <si>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</si>
  <si>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</si>
  <si>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</si>
  <si>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</si>
  <si>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</si>
  <si>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</si>
  <si>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</si>
  <si>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</si>
  <si>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</si>
  <si>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</si>
  <si>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</si>
  <si>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</si>
  <si>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</si>
  <si>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</si>
  <si>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</si>
  <si>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</si>
  <si>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</si>
  <si>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</si>
  <si>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</si>
  <si>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</si>
  <si>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</si>
  <si>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</si>
  <si>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</si>
  <si>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</si>
  <si>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</si>
  <si>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</si>
  <si>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</si>
  <si>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</si>
  <si>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</si>
  <si>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</si>
  <si>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</si>
  <si>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</si>
  <si>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</si>
  <si>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</si>
  <si>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</si>
  <si>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</si>
  <si>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</si>
  <si>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</si>
  <si>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</si>
  <si>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</si>
  <si>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</si>
  <si>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</si>
  <si>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</si>
  <si>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</si>
  <si>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</si>
  <si>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</si>
  <si>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</si>
  <si>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</si>
  <si>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</si>
  <si>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</si>
  <si>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</si>
  <si>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</si>
  <si>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</si>
  <si>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</si>
  <si>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</si>
  <si>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</si>
  <si>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</si>
  <si>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</si>
  <si>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</si>
  <si>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</si>
  <si>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</si>
  <si>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</si>
  <si>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</si>
  <si>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</si>
  <si>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</si>
  <si>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</si>
  <si>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</si>
  <si>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</si>
  <si>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</si>
  <si>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</si>
  <si>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</si>
  <si>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</si>
  <si>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</si>
  <si>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</si>
  <si>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</si>
  <si>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</si>
  <si>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</si>
  <si>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</si>
  <si>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</si>
  <si>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</si>
  <si>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</si>
  <si>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</si>
  <si>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</si>
  <si>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</si>
  <si>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</si>
  <si>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</si>
  <si>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</si>
  <si>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</si>
  <si>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</si>
  <si>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</si>
  <si>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</si>
  <si>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</si>
  <si>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</si>
  <si>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</si>
  <si>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すでにすべての処理区で施設整備が完了しており、施設の設置年度は昭和63年度から平成19年度で、そのほとんどが設置後10年以上経過している。管渠施設においては現在のところ耐用年数を超えたものはないが、処理施設については老朽化が顕在化してきている。施設の機能診断をベースに最適整備構想を策定して計画的、効率的な更新投資を行い、施設の長寿命化を図る。
　なお、有形固定資産減価償却率が類似団体と比較して低い数値となっているが、これは企業会計移行前に取得した資産について減価償却累計額が反映されていないことによるものであり、実際には施設の老朽化は徐々に進んでいる状況にある。</t>
    <phoneticPr fontId="4"/>
  </si>
  <si>
    <t>　本事業は、農業集落で実施されるという事業の特性上、利用者数は限定的で、料金収入も限られるため、毎年度収入不足が生じているが、水質保全など公共的利益の観点から、不足分を一般会計からの繰入金で補い事業運営を維持している。
　今後、人口減少や水需要減少といった社会環境の変化に伴い使用料収入の減が見込まれるため、事業の効率的な維持運営により一層の経費節減に努め、事業用施設を適切に維持管理していく。</t>
    <phoneticPr fontId="4"/>
  </si>
  <si>
    <t>　令和元年度から地方公営企業法の財務規定を適用している。
　経常収支比率は、100％を超えている。
　累積欠損金は生じておらず、累積欠損金比率は0％となっている。
　流動比率は、前年度と比較して減少しているが、類似団体と比較すると高水準となっている。
　企業債残高対事業規模比率は、0％となっており、類似団体と比較し低水準にある。
　経費回収率は、前年度と比較して減少し、汚水処理原価は、前年度と比較して増加しているが、これは、維持管理費が増となったことによるものである。
　施設利用率は、全国平均及び類似団体を上回っており概ね良好な状態と言える。
　水洗化率は、全国平均を上回っているが、今後も継続して未接続者への接続勧奨等に取り組む必要がある。</t>
    <rPh sb="89" eb="92">
      <t>ゼンネンド</t>
    </rPh>
    <rPh sb="93" eb="95">
      <t>ヒカク</t>
    </rPh>
    <rPh sb="97" eb="99">
      <t>ゲンショウ</t>
    </rPh>
    <rPh sb="115" eb="116">
      <t>コウ</t>
    </rPh>
    <rPh sb="174" eb="177">
      <t>ゼンネンド</t>
    </rPh>
    <rPh sb="178" eb="180">
      <t>ヒカク</t>
    </rPh>
    <rPh sb="182" eb="184">
      <t>ゲンショウ</t>
    </rPh>
    <rPh sb="194" eb="197">
      <t>ゼンネンド</t>
    </rPh>
    <rPh sb="198" eb="200">
      <t>ヒカク</t>
    </rPh>
    <rPh sb="202" eb="204">
      <t>ゾウカ</t>
    </rPh>
    <rPh sb="214" eb="216">
      <t>イジ</t>
    </rPh>
    <rPh sb="216" eb="219">
      <t>カンリヒ</t>
    </rPh>
    <rPh sb="220" eb="221">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</si>
</sst>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AC2-43B7-AF0B-0C5E213AC2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CAC2-43B7-AF0B-0C5E213AC2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57.5</c:v>
                </c:pt>
                <c:pt idx="4">
                  <c:v>58.08</c:v>
                </c:pt>
              </c:numCache>
            </c:numRef>
          </c:val>
          <c:extLst>
            <c:ext xmlns:c16="http://schemas.microsoft.com/office/drawing/2014/chart" uri="{C3380CC4-5D6E-409C-BE32-E72D297353CC}">
              <c16:uniqueId val="{00000000-5269-47B6-980C-2E6582B57DB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54.06</c:v>
                </c:pt>
                <c:pt idx="4">
                  <c:v>55.26</c:v>
                </c:pt>
              </c:numCache>
            </c:numRef>
          </c:val>
          <c:smooth val="0"/>
          <c:extLst>
            <c:ext xmlns:c16="http://schemas.microsoft.com/office/drawing/2014/chart" uri="{C3380CC4-5D6E-409C-BE32-E72D297353CC}">
              <c16:uniqueId val="{00000001-5269-47B6-980C-2E6582B57DB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91.72</c:v>
                </c:pt>
                <c:pt idx="4">
                  <c:v>90.17</c:v>
                </c:pt>
              </c:numCache>
            </c:numRef>
          </c:val>
          <c:extLst>
            <c:ext xmlns:c16="http://schemas.microsoft.com/office/drawing/2014/chart" uri="{C3380CC4-5D6E-409C-BE32-E72D297353CC}">
              <c16:uniqueId val="{00000000-0EC8-47C8-ABEC-2D3A59C75C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90.11</c:v>
                </c:pt>
                <c:pt idx="4">
                  <c:v>90.52</c:v>
                </c:pt>
              </c:numCache>
            </c:numRef>
          </c:val>
          <c:smooth val="0"/>
          <c:extLst>
            <c:ext xmlns:c16="http://schemas.microsoft.com/office/drawing/2014/chart" uri="{C3380CC4-5D6E-409C-BE32-E72D297353CC}">
              <c16:uniqueId val="{00000001-0EC8-47C8-ABEC-2D3A59C75C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102.42</c:v>
                </c:pt>
                <c:pt idx="4">
                  <c:v>100.01</c:v>
                </c:pt>
              </c:numCache>
            </c:numRef>
          </c:val>
          <c:extLst>
            <c:ext xmlns:c16="http://schemas.microsoft.com/office/drawing/2014/chart" uri="{C3380CC4-5D6E-409C-BE32-E72D297353CC}">
              <c16:uniqueId val="{00000000-E610-4F51-9913-578C06F6BCE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101.91</c:v>
                </c:pt>
                <c:pt idx="4">
                  <c:v>103.09</c:v>
                </c:pt>
              </c:numCache>
            </c:numRef>
          </c:val>
          <c:smooth val="0"/>
          <c:extLst>
            <c:ext xmlns:c16="http://schemas.microsoft.com/office/drawing/2014/chart" uri="{C3380CC4-5D6E-409C-BE32-E72D297353CC}">
              <c16:uniqueId val="{00000001-E610-4F51-9913-578C06F6BCE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3.8</c:v>
                </c:pt>
                <c:pt idx="4">
                  <c:v>7.6</c:v>
                </c:pt>
              </c:numCache>
            </c:numRef>
          </c:val>
          <c:extLst>
            <c:ext xmlns:c16="http://schemas.microsoft.com/office/drawing/2014/chart" uri="{C3380CC4-5D6E-409C-BE32-E72D297353CC}">
              <c16:uniqueId val="{00000000-079C-418F-9B5E-32F28F14D82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28.19</c:v>
                </c:pt>
                <c:pt idx="4">
                  <c:v>24.8</c:v>
                </c:pt>
              </c:numCache>
            </c:numRef>
          </c:val>
          <c:smooth val="0"/>
          <c:extLst>
            <c:ext xmlns:c16="http://schemas.microsoft.com/office/drawing/2014/chart" uri="{C3380CC4-5D6E-409C-BE32-E72D297353CC}">
              <c16:uniqueId val="{00000001-079C-418F-9B5E-32F28F14D82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EA2-4EB8-A89E-C694D7360F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5EA2-4EB8-A89E-C694D7360F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9D1-4884-803A-D3EC38470B1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127.98</c:v>
                </c:pt>
                <c:pt idx="4">
                  <c:v>101.24</c:v>
                </c:pt>
              </c:numCache>
            </c:numRef>
          </c:val>
          <c:smooth val="0"/>
          <c:extLst>
            <c:ext xmlns:c16="http://schemas.microsoft.com/office/drawing/2014/chart" uri="{C3380CC4-5D6E-409C-BE32-E72D297353CC}">
              <c16:uniqueId val="{00000001-79D1-4884-803A-D3EC38470B1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41.82</c:v>
                </c:pt>
                <c:pt idx="4">
                  <c:v>40.200000000000003</c:v>
                </c:pt>
              </c:numCache>
            </c:numRef>
          </c:val>
          <c:extLst>
            <c:ext xmlns:c16="http://schemas.microsoft.com/office/drawing/2014/chart" uri="{C3380CC4-5D6E-409C-BE32-E72D297353CC}">
              <c16:uniqueId val="{00000000-532E-401B-8E03-F6FA0A8BBB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44.14</c:v>
                </c:pt>
                <c:pt idx="4">
                  <c:v>37.24</c:v>
                </c:pt>
              </c:numCache>
            </c:numRef>
          </c:val>
          <c:smooth val="0"/>
          <c:extLst>
            <c:ext xmlns:c16="http://schemas.microsoft.com/office/drawing/2014/chart" uri="{C3380CC4-5D6E-409C-BE32-E72D297353CC}">
              <c16:uniqueId val="{00000001-532E-401B-8E03-F6FA0A8BBB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47E-4923-ADCC-5003013FFC6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654.71</c:v>
                </c:pt>
                <c:pt idx="4">
                  <c:v>783.8</c:v>
                </c:pt>
              </c:numCache>
            </c:numRef>
          </c:val>
          <c:smooth val="0"/>
          <c:extLst>
            <c:ext xmlns:c16="http://schemas.microsoft.com/office/drawing/2014/chart" uri="{C3380CC4-5D6E-409C-BE32-E72D297353CC}">
              <c16:uniqueId val="{00000001-B47E-4923-ADCC-5003013FFC6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72.59</c:v>
                </c:pt>
                <c:pt idx="4">
                  <c:v>63.9</c:v>
                </c:pt>
              </c:numCache>
            </c:numRef>
          </c:val>
          <c:extLst>
            <c:ext xmlns:c16="http://schemas.microsoft.com/office/drawing/2014/chart" uri="{C3380CC4-5D6E-409C-BE32-E72D297353CC}">
              <c16:uniqueId val="{00000000-F6DA-46B0-B7B0-32070506BC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65.37</c:v>
                </c:pt>
                <c:pt idx="4">
                  <c:v>68.11</c:v>
                </c:pt>
              </c:numCache>
            </c:numRef>
          </c:val>
          <c:smooth val="0"/>
          <c:extLst>
            <c:ext xmlns:c16="http://schemas.microsoft.com/office/drawing/2014/chart" uri="{C3380CC4-5D6E-409C-BE32-E72D297353CC}">
              <c16:uniqueId val="{00000001-F6DA-46B0-B7B0-32070506BC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196.37</c:v>
                </c:pt>
                <c:pt idx="4">
                  <c:v>241.63</c:v>
                </c:pt>
              </c:numCache>
            </c:numRef>
          </c:val>
          <c:extLst>
            <c:ext xmlns:c16="http://schemas.microsoft.com/office/drawing/2014/chart" uri="{C3380CC4-5D6E-409C-BE32-E72D297353CC}">
              <c16:uniqueId val="{00000000-EDF2-4A9C-8829-1058B11171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228.99</c:v>
                </c:pt>
                <c:pt idx="4">
                  <c:v>222.41</c:v>
                </c:pt>
              </c:numCache>
            </c:numRef>
          </c:val>
          <c:smooth val="0"/>
          <c:extLst>
            <c:ext xmlns:c16="http://schemas.microsoft.com/office/drawing/2014/chart" uri="{C3380CC4-5D6E-409C-BE32-E72D297353CC}">
              <c16:uniqueId val="{00000001-EDF2-4A9C-8829-1058B11171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岩国市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132187</v>
      </c>
      <c r="AM8" s="69"/>
      <c r="AN8" s="69"/>
      <c r="AO8" s="69"/>
      <c r="AP8" s="69"/>
      <c r="AQ8" s="69"/>
      <c r="AR8" s="69"/>
      <c r="AS8" s="69"/>
      <c r="AT8" s="68">
        <f>データ!T6</f>
        <v>873.72</v>
      </c>
      <c r="AU8" s="68"/>
      <c r="AV8" s="68"/>
      <c r="AW8" s="68"/>
      <c r="AX8" s="68"/>
      <c r="AY8" s="68"/>
      <c r="AZ8" s="68"/>
      <c r="BA8" s="68"/>
      <c r="BB8" s="68">
        <f>データ!U6</f>
        <v>151.29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84.07</v>
      </c>
      <c r="J10" s="68"/>
      <c r="K10" s="68"/>
      <c r="L10" s="68"/>
      <c r="M10" s="68"/>
      <c r="N10" s="68"/>
      <c r="O10" s="68"/>
      <c r="P10" s="68">
        <f>データ!P6</f>
        <v>2.65</v>
      </c>
      <c r="Q10" s="68"/>
      <c r="R10" s="68"/>
      <c r="S10" s="68"/>
      <c r="T10" s="68"/>
      <c r="U10" s="68"/>
      <c r="V10" s="68"/>
      <c r="W10" s="68">
        <f>データ!Q6</f>
        <v>111.12</v>
      </c>
      <c r="X10" s="68"/>
      <c r="Y10" s="68"/>
      <c r="Z10" s="68"/>
      <c r="AA10" s="68"/>
      <c r="AB10" s="68"/>
      <c r="AC10" s="68"/>
      <c r="AD10" s="69">
        <f>データ!R6</f>
        <v>3135</v>
      </c>
      <c r="AE10" s="69"/>
      <c r="AF10" s="69"/>
      <c r="AG10" s="69"/>
      <c r="AH10" s="69"/>
      <c r="AI10" s="69"/>
      <c r="AJ10" s="69"/>
      <c r="AK10" s="2"/>
      <c r="AL10" s="69">
        <f>データ!V6</f>
        <v>3469</v>
      </c>
      <c r="AM10" s="69"/>
      <c r="AN10" s="69"/>
      <c r="AO10" s="69"/>
      <c r="AP10" s="69"/>
      <c r="AQ10" s="69"/>
      <c r="AR10" s="69"/>
      <c r="AS10" s="69"/>
      <c r="AT10" s="68">
        <f>データ!W6</f>
        <v>2.46</v>
      </c>
      <c r="AU10" s="68"/>
      <c r="AV10" s="68"/>
      <c r="AW10" s="68"/>
      <c r="AX10" s="68"/>
      <c r="AY10" s="68"/>
      <c r="AZ10" s="68"/>
      <c r="BA10" s="68"/>
      <c r="BB10" s="68">
        <f>データ!X6</f>
        <v>1410.16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WTFuzqcpYrn28tXSUolo8F+2x4QIRy3fdNw7NznA6RhGZD4PaTFmoiCrmtgbTSCc/nM94BYXv8NcGlB1vVi7cg==" saltValue="RdmROmLE4IS0VoySzk+Oi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352080</v>
      </c>
      <c r="D6" s="33">
        <f t="shared" si="3"/>
        <v>46</v>
      </c>
      <c r="E6" s="33">
        <f t="shared" si="3"/>
        <v>17</v>
      </c>
      <c r="F6" s="33">
        <f t="shared" si="3"/>
        <v>5</v>
      </c>
      <c r="G6" s="33">
        <f t="shared" si="3"/>
        <v>0</v>
      </c>
      <c r="H6" s="33" t="str">
        <f t="shared" si="3"/>
        <v>山口県　岩国市</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84.07</v>
      </c>
      <c r="P6" s="34">
        <f t="shared" si="3"/>
        <v>2.65</v>
      </c>
      <c r="Q6" s="34">
        <f t="shared" si="3"/>
        <v>111.12</v>
      </c>
      <c r="R6" s="34">
        <f t="shared" si="3"/>
        <v>3135</v>
      </c>
      <c r="S6" s="34">
        <f t="shared" si="3"/>
        <v>132187</v>
      </c>
      <c r="T6" s="34">
        <f t="shared" si="3"/>
        <v>873.72</v>
      </c>
      <c r="U6" s="34">
        <f t="shared" si="3"/>
        <v>151.29</v>
      </c>
      <c r="V6" s="34">
        <f t="shared" si="3"/>
        <v>3469</v>
      </c>
      <c r="W6" s="34">
        <f t="shared" si="3"/>
        <v>2.46</v>
      </c>
      <c r="X6" s="34">
        <f t="shared" si="3"/>
        <v>1410.16</v>
      </c>
      <c r="Y6" s="35" t="str">
        <f>IF(Y7="",NA(),Y7)</f>
        <v>-</v>
      </c>
      <c r="Z6" s="35" t="str">
        <f t="shared" ref="Z6:AH6" si="4">IF(Z7="",NA(),Z7)</f>
        <v>-</v>
      </c>
      <c r="AA6" s="35" t="str">
        <f t="shared" si="4"/>
        <v>-</v>
      </c>
      <c r="AB6" s="35">
        <f t="shared" si="4"/>
        <v>102.42</v>
      </c>
      <c r="AC6" s="35">
        <f t="shared" si="4"/>
        <v>100.01</v>
      </c>
      <c r="AD6" s="35" t="str">
        <f t="shared" si="4"/>
        <v>-</v>
      </c>
      <c r="AE6" s="35" t="str">
        <f t="shared" si="4"/>
        <v>-</v>
      </c>
      <c r="AF6" s="35" t="str">
        <f t="shared" si="4"/>
        <v>-</v>
      </c>
      <c r="AG6" s="35">
        <f t="shared" si="4"/>
        <v>101.91</v>
      </c>
      <c r="AH6" s="35">
        <f t="shared" si="4"/>
        <v>103.09</v>
      </c>
      <c r="AI6" s="34" t="str">
        <f>IF(AI7="","",IF(AI7="-","【-】","【"&amp;SUBSTITUTE(TEXT(AI7,"#,##0.00"),"-","△")&amp;"】"))</f>
        <v>【104.99】</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127.98</v>
      </c>
      <c r="AS6" s="35">
        <f t="shared" si="5"/>
        <v>101.24</v>
      </c>
      <c r="AT6" s="34" t="str">
        <f>IF(AT7="","",IF(AT7="-","【-】","【"&amp;SUBSTITUTE(TEXT(AT7,"#,##0.00"),"-","△")&amp;"】"))</f>
        <v>【121.19】</v>
      </c>
      <c r="AU6" s="35" t="str">
        <f>IF(AU7="",NA(),AU7)</f>
        <v>-</v>
      </c>
      <c r="AV6" s="35" t="str">
        <f t="shared" ref="AV6:BD6" si="6">IF(AV7="",NA(),AV7)</f>
        <v>-</v>
      </c>
      <c r="AW6" s="35" t="str">
        <f t="shared" si="6"/>
        <v>-</v>
      </c>
      <c r="AX6" s="35">
        <f t="shared" si="6"/>
        <v>41.82</v>
      </c>
      <c r="AY6" s="35">
        <f t="shared" si="6"/>
        <v>40.200000000000003</v>
      </c>
      <c r="AZ6" s="35" t="str">
        <f t="shared" si="6"/>
        <v>-</v>
      </c>
      <c r="BA6" s="35" t="str">
        <f t="shared" si="6"/>
        <v>-</v>
      </c>
      <c r="BB6" s="35" t="str">
        <f t="shared" si="6"/>
        <v>-</v>
      </c>
      <c r="BC6" s="35">
        <f t="shared" si="6"/>
        <v>44.14</v>
      </c>
      <c r="BD6" s="35">
        <f t="shared" si="6"/>
        <v>37.24</v>
      </c>
      <c r="BE6" s="34" t="str">
        <f>IF(BE7="","",IF(BE7="-","【-】","【"&amp;SUBSTITUTE(TEXT(BE7,"#,##0.00"),"-","△")&amp;"】"))</f>
        <v>【32.80】</v>
      </c>
      <c r="BF6" s="35" t="str">
        <f>IF(BF7="",NA(),BF7)</f>
        <v>-</v>
      </c>
      <c r="BG6" s="35" t="str">
        <f t="shared" ref="BG6:BO6" si="7">IF(BG7="",NA(),BG7)</f>
        <v>-</v>
      </c>
      <c r="BH6" s="35" t="str">
        <f t="shared" si="7"/>
        <v>-</v>
      </c>
      <c r="BI6" s="34">
        <f t="shared" si="7"/>
        <v>0</v>
      </c>
      <c r="BJ6" s="34">
        <f t="shared" si="7"/>
        <v>0</v>
      </c>
      <c r="BK6" s="35" t="str">
        <f t="shared" si="7"/>
        <v>-</v>
      </c>
      <c r="BL6" s="35" t="str">
        <f t="shared" si="7"/>
        <v>-</v>
      </c>
      <c r="BM6" s="35" t="str">
        <f t="shared" si="7"/>
        <v>-</v>
      </c>
      <c r="BN6" s="35">
        <f t="shared" si="7"/>
        <v>654.71</v>
      </c>
      <c r="BO6" s="35">
        <f t="shared" si="7"/>
        <v>783.8</v>
      </c>
      <c r="BP6" s="34" t="str">
        <f>IF(BP7="","",IF(BP7="-","【-】","【"&amp;SUBSTITUTE(TEXT(BP7,"#,##0.00"),"-","△")&amp;"】"))</f>
        <v>【832.52】</v>
      </c>
      <c r="BQ6" s="35" t="str">
        <f>IF(BQ7="",NA(),BQ7)</f>
        <v>-</v>
      </c>
      <c r="BR6" s="35" t="str">
        <f t="shared" ref="BR6:BZ6" si="8">IF(BR7="",NA(),BR7)</f>
        <v>-</v>
      </c>
      <c r="BS6" s="35" t="str">
        <f t="shared" si="8"/>
        <v>-</v>
      </c>
      <c r="BT6" s="35">
        <f t="shared" si="8"/>
        <v>72.59</v>
      </c>
      <c r="BU6" s="35">
        <f t="shared" si="8"/>
        <v>63.9</v>
      </c>
      <c r="BV6" s="35" t="str">
        <f t="shared" si="8"/>
        <v>-</v>
      </c>
      <c r="BW6" s="35" t="str">
        <f t="shared" si="8"/>
        <v>-</v>
      </c>
      <c r="BX6" s="35" t="str">
        <f t="shared" si="8"/>
        <v>-</v>
      </c>
      <c r="BY6" s="35">
        <f t="shared" si="8"/>
        <v>65.37</v>
      </c>
      <c r="BZ6" s="35">
        <f t="shared" si="8"/>
        <v>68.11</v>
      </c>
      <c r="CA6" s="34" t="str">
        <f>IF(CA7="","",IF(CA7="-","【-】","【"&amp;SUBSTITUTE(TEXT(CA7,"#,##0.00"),"-","△")&amp;"】"))</f>
        <v>【60.94】</v>
      </c>
      <c r="CB6" s="35" t="str">
        <f>IF(CB7="",NA(),CB7)</f>
        <v>-</v>
      </c>
      <c r="CC6" s="35" t="str">
        <f t="shared" ref="CC6:CK6" si="9">IF(CC7="",NA(),CC7)</f>
        <v>-</v>
      </c>
      <c r="CD6" s="35" t="str">
        <f t="shared" si="9"/>
        <v>-</v>
      </c>
      <c r="CE6" s="35">
        <f t="shared" si="9"/>
        <v>196.37</v>
      </c>
      <c r="CF6" s="35">
        <f t="shared" si="9"/>
        <v>241.63</v>
      </c>
      <c r="CG6" s="35" t="str">
        <f t="shared" si="9"/>
        <v>-</v>
      </c>
      <c r="CH6" s="35" t="str">
        <f t="shared" si="9"/>
        <v>-</v>
      </c>
      <c r="CI6" s="35" t="str">
        <f t="shared" si="9"/>
        <v>-</v>
      </c>
      <c r="CJ6" s="35">
        <f t="shared" si="9"/>
        <v>228.99</v>
      </c>
      <c r="CK6" s="35">
        <f t="shared" si="9"/>
        <v>222.41</v>
      </c>
      <c r="CL6" s="34" t="str">
        <f>IF(CL7="","",IF(CL7="-","【-】","【"&amp;SUBSTITUTE(TEXT(CL7,"#,##0.00"),"-","△")&amp;"】"))</f>
        <v>【253.04】</v>
      </c>
      <c r="CM6" s="35" t="str">
        <f>IF(CM7="",NA(),CM7)</f>
        <v>-</v>
      </c>
      <c r="CN6" s="35" t="str">
        <f t="shared" ref="CN6:CV6" si="10">IF(CN7="",NA(),CN7)</f>
        <v>-</v>
      </c>
      <c r="CO6" s="35" t="str">
        <f t="shared" si="10"/>
        <v>-</v>
      </c>
      <c r="CP6" s="35">
        <f t="shared" si="10"/>
        <v>57.5</v>
      </c>
      <c r="CQ6" s="35">
        <f t="shared" si="10"/>
        <v>58.08</v>
      </c>
      <c r="CR6" s="35" t="str">
        <f t="shared" si="10"/>
        <v>-</v>
      </c>
      <c r="CS6" s="35" t="str">
        <f t="shared" si="10"/>
        <v>-</v>
      </c>
      <c r="CT6" s="35" t="str">
        <f t="shared" si="10"/>
        <v>-</v>
      </c>
      <c r="CU6" s="35">
        <f t="shared" si="10"/>
        <v>54.06</v>
      </c>
      <c r="CV6" s="35">
        <f t="shared" si="10"/>
        <v>55.26</v>
      </c>
      <c r="CW6" s="34" t="str">
        <f>IF(CW7="","",IF(CW7="-","【-】","【"&amp;SUBSTITUTE(TEXT(CW7,"#,##0.00"),"-","△")&amp;"】"))</f>
        <v>【54.84】</v>
      </c>
      <c r="CX6" s="35" t="str">
        <f>IF(CX7="",NA(),CX7)</f>
        <v>-</v>
      </c>
      <c r="CY6" s="35" t="str">
        <f t="shared" ref="CY6:DG6" si="11">IF(CY7="",NA(),CY7)</f>
        <v>-</v>
      </c>
      <c r="CZ6" s="35" t="str">
        <f t="shared" si="11"/>
        <v>-</v>
      </c>
      <c r="DA6" s="35">
        <f t="shared" si="11"/>
        <v>91.72</v>
      </c>
      <c r="DB6" s="35">
        <f t="shared" si="11"/>
        <v>90.17</v>
      </c>
      <c r="DC6" s="35" t="str">
        <f t="shared" si="11"/>
        <v>-</v>
      </c>
      <c r="DD6" s="35" t="str">
        <f t="shared" si="11"/>
        <v>-</v>
      </c>
      <c r="DE6" s="35" t="str">
        <f t="shared" si="11"/>
        <v>-</v>
      </c>
      <c r="DF6" s="35">
        <f t="shared" si="11"/>
        <v>90.11</v>
      </c>
      <c r="DG6" s="35">
        <f t="shared" si="11"/>
        <v>90.52</v>
      </c>
      <c r="DH6" s="34" t="str">
        <f>IF(DH7="","",IF(DH7="-","【-】","【"&amp;SUBSTITUTE(TEXT(DH7,"#,##0.00"),"-","△")&amp;"】"))</f>
        <v>【86.60】</v>
      </c>
      <c r="DI6" s="35" t="str">
        <f>IF(DI7="",NA(),DI7)</f>
        <v>-</v>
      </c>
      <c r="DJ6" s="35" t="str">
        <f t="shared" ref="DJ6:DR6" si="12">IF(DJ7="",NA(),DJ7)</f>
        <v>-</v>
      </c>
      <c r="DK6" s="35" t="str">
        <f t="shared" si="12"/>
        <v>-</v>
      </c>
      <c r="DL6" s="35">
        <f t="shared" si="12"/>
        <v>3.8</v>
      </c>
      <c r="DM6" s="35">
        <f t="shared" si="12"/>
        <v>7.6</v>
      </c>
      <c r="DN6" s="35" t="str">
        <f t="shared" si="12"/>
        <v>-</v>
      </c>
      <c r="DO6" s="35" t="str">
        <f t="shared" si="12"/>
        <v>-</v>
      </c>
      <c r="DP6" s="35" t="str">
        <f t="shared" si="12"/>
        <v>-</v>
      </c>
      <c r="DQ6" s="35">
        <f t="shared" si="12"/>
        <v>28.19</v>
      </c>
      <c r="DR6" s="35">
        <f t="shared" si="12"/>
        <v>24.8</v>
      </c>
      <c r="DS6" s="34" t="str">
        <f>IF(DS7="","",IF(DS7="-","【-】","【"&amp;SUBSTITUTE(TEXT(DS7,"#,##0.00"),"-","△")&amp;"】"))</f>
        <v>【22.21】</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0.02</v>
      </c>
      <c r="EN6" s="35">
        <f t="shared" si="14"/>
        <v>0.02</v>
      </c>
      <c r="EO6" s="34" t="str">
        <f>IF(EO7="","",IF(EO7="-","【-】","【"&amp;SUBSTITUTE(TEXT(EO7,"#,##0.00"),"-","△")&amp;"】"))</f>
        <v>【0.16】</v>
      </c>
    </row>
    <row r="7" spans="1:148" s="36" customFormat="1" x14ac:dyDescent="0.15">
      <c r="A7" s="28"/>
      <c r="B7" s="37">
        <v>2020</v>
      </c>
      <c r="C7" s="37">
        <v>352080</v>
      </c>
      <c r="D7" s="37">
        <v>46</v>
      </c>
      <c r="E7" s="37">
        <v>17</v>
      </c>
      <c r="F7" s="37">
        <v>5</v>
      </c>
      <c r="G7" s="37">
        <v>0</v>
      </c>
      <c r="H7" s="37" t="s">
        <v>96</v>
      </c>
      <c r="I7" s="37" t="s">
        <v>97</v>
      </c>
      <c r="J7" s="37" t="s">
        <v>98</v>
      </c>
      <c r="K7" s="37" t="s">
        <v>99</v>
      </c>
      <c r="L7" s="37" t="s">
        <v>100</v>
      </c>
      <c r="M7" s="37" t="s">
        <v>101</v>
      </c>
      <c r="N7" s="38" t="s">
        <v>102</v>
      </c>
      <c r="O7" s="38">
        <v>84.07</v>
      </c>
      <c r="P7" s="38">
        <v>2.65</v>
      </c>
      <c r="Q7" s="38">
        <v>111.12</v>
      </c>
      <c r="R7" s="38">
        <v>3135</v>
      </c>
      <c r="S7" s="38">
        <v>132187</v>
      </c>
      <c r="T7" s="38">
        <v>873.72</v>
      </c>
      <c r="U7" s="38">
        <v>151.29</v>
      </c>
      <c r="V7" s="38">
        <v>3469</v>
      </c>
      <c r="W7" s="38">
        <v>2.46</v>
      </c>
      <c r="X7" s="38">
        <v>1410.16</v>
      </c>
      <c r="Y7" s="38" t="s">
        <v>102</v>
      </c>
      <c r="Z7" s="38" t="s">
        <v>102</v>
      </c>
      <c r="AA7" s="38" t="s">
        <v>102</v>
      </c>
      <c r="AB7" s="38">
        <v>102.42</v>
      </c>
      <c r="AC7" s="38">
        <v>100.01</v>
      </c>
      <c r="AD7" s="38" t="s">
        <v>102</v>
      </c>
      <c r="AE7" s="38" t="s">
        <v>102</v>
      </c>
      <c r="AF7" s="38" t="s">
        <v>102</v>
      </c>
      <c r="AG7" s="38">
        <v>101.91</v>
      </c>
      <c r="AH7" s="38">
        <v>103.09</v>
      </c>
      <c r="AI7" s="38">
        <v>104.99</v>
      </c>
      <c r="AJ7" s="38" t="s">
        <v>102</v>
      </c>
      <c r="AK7" s="38" t="s">
        <v>102</v>
      </c>
      <c r="AL7" s="38" t="s">
        <v>102</v>
      </c>
      <c r="AM7" s="38">
        <v>0</v>
      </c>
      <c r="AN7" s="38">
        <v>0</v>
      </c>
      <c r="AO7" s="38" t="s">
        <v>102</v>
      </c>
      <c r="AP7" s="38" t="s">
        <v>102</v>
      </c>
      <c r="AQ7" s="38" t="s">
        <v>102</v>
      </c>
      <c r="AR7" s="38">
        <v>127.98</v>
      </c>
      <c r="AS7" s="38">
        <v>101.24</v>
      </c>
      <c r="AT7" s="38">
        <v>121.19</v>
      </c>
      <c r="AU7" s="38" t="s">
        <v>102</v>
      </c>
      <c r="AV7" s="38" t="s">
        <v>102</v>
      </c>
      <c r="AW7" s="38" t="s">
        <v>102</v>
      </c>
      <c r="AX7" s="38">
        <v>41.82</v>
      </c>
      <c r="AY7" s="38">
        <v>40.200000000000003</v>
      </c>
      <c r="AZ7" s="38" t="s">
        <v>102</v>
      </c>
      <c r="BA7" s="38" t="s">
        <v>102</v>
      </c>
      <c r="BB7" s="38" t="s">
        <v>102</v>
      </c>
      <c r="BC7" s="38">
        <v>44.14</v>
      </c>
      <c r="BD7" s="38">
        <v>37.24</v>
      </c>
      <c r="BE7" s="38">
        <v>32.799999999999997</v>
      </c>
      <c r="BF7" s="38" t="s">
        <v>102</v>
      </c>
      <c r="BG7" s="38" t="s">
        <v>102</v>
      </c>
      <c r="BH7" s="38" t="s">
        <v>102</v>
      </c>
      <c r="BI7" s="38">
        <v>0</v>
      </c>
      <c r="BJ7" s="38">
        <v>0</v>
      </c>
      <c r="BK7" s="38" t="s">
        <v>102</v>
      </c>
      <c r="BL7" s="38" t="s">
        <v>102</v>
      </c>
      <c r="BM7" s="38" t="s">
        <v>102</v>
      </c>
      <c r="BN7" s="38">
        <v>654.71</v>
      </c>
      <c r="BO7" s="38">
        <v>783.8</v>
      </c>
      <c r="BP7" s="38">
        <v>832.52</v>
      </c>
      <c r="BQ7" s="38" t="s">
        <v>102</v>
      </c>
      <c r="BR7" s="38" t="s">
        <v>102</v>
      </c>
      <c r="BS7" s="38" t="s">
        <v>102</v>
      </c>
      <c r="BT7" s="38">
        <v>72.59</v>
      </c>
      <c r="BU7" s="38">
        <v>63.9</v>
      </c>
      <c r="BV7" s="38" t="s">
        <v>102</v>
      </c>
      <c r="BW7" s="38" t="s">
        <v>102</v>
      </c>
      <c r="BX7" s="38" t="s">
        <v>102</v>
      </c>
      <c r="BY7" s="38">
        <v>65.37</v>
      </c>
      <c r="BZ7" s="38">
        <v>68.11</v>
      </c>
      <c r="CA7" s="38">
        <v>60.94</v>
      </c>
      <c r="CB7" s="38" t="s">
        <v>102</v>
      </c>
      <c r="CC7" s="38" t="s">
        <v>102</v>
      </c>
      <c r="CD7" s="38" t="s">
        <v>102</v>
      </c>
      <c r="CE7" s="38">
        <v>196.37</v>
      </c>
      <c r="CF7" s="38">
        <v>241.63</v>
      </c>
      <c r="CG7" s="38" t="s">
        <v>102</v>
      </c>
      <c r="CH7" s="38" t="s">
        <v>102</v>
      </c>
      <c r="CI7" s="38" t="s">
        <v>102</v>
      </c>
      <c r="CJ7" s="38">
        <v>228.99</v>
      </c>
      <c r="CK7" s="38">
        <v>222.41</v>
      </c>
      <c r="CL7" s="38">
        <v>253.04</v>
      </c>
      <c r="CM7" s="38" t="s">
        <v>102</v>
      </c>
      <c r="CN7" s="38" t="s">
        <v>102</v>
      </c>
      <c r="CO7" s="38" t="s">
        <v>102</v>
      </c>
      <c r="CP7" s="38">
        <v>57.5</v>
      </c>
      <c r="CQ7" s="38">
        <v>58.08</v>
      </c>
      <c r="CR7" s="38" t="s">
        <v>102</v>
      </c>
      <c r="CS7" s="38" t="s">
        <v>102</v>
      </c>
      <c r="CT7" s="38" t="s">
        <v>102</v>
      </c>
      <c r="CU7" s="38">
        <v>54.06</v>
      </c>
      <c r="CV7" s="38">
        <v>55.26</v>
      </c>
      <c r="CW7" s="38">
        <v>54.84</v>
      </c>
      <c r="CX7" s="38" t="s">
        <v>102</v>
      </c>
      <c r="CY7" s="38" t="s">
        <v>102</v>
      </c>
      <c r="CZ7" s="38" t="s">
        <v>102</v>
      </c>
      <c r="DA7" s="38">
        <v>91.72</v>
      </c>
      <c r="DB7" s="38">
        <v>90.17</v>
      </c>
      <c r="DC7" s="38" t="s">
        <v>102</v>
      </c>
      <c r="DD7" s="38" t="s">
        <v>102</v>
      </c>
      <c r="DE7" s="38" t="s">
        <v>102</v>
      </c>
      <c r="DF7" s="38">
        <v>90.11</v>
      </c>
      <c r="DG7" s="38">
        <v>90.52</v>
      </c>
      <c r="DH7" s="38">
        <v>86.6</v>
      </c>
      <c r="DI7" s="38" t="s">
        <v>102</v>
      </c>
      <c r="DJ7" s="38" t="s">
        <v>102</v>
      </c>
      <c r="DK7" s="38" t="s">
        <v>102</v>
      </c>
      <c r="DL7" s="38">
        <v>3.8</v>
      </c>
      <c r="DM7" s="38">
        <v>7.6</v>
      </c>
      <c r="DN7" s="38" t="s">
        <v>102</v>
      </c>
      <c r="DO7" s="38" t="s">
        <v>102</v>
      </c>
      <c r="DP7" s="38" t="s">
        <v>102</v>
      </c>
      <c r="DQ7" s="38">
        <v>28.19</v>
      </c>
      <c r="DR7" s="38">
        <v>24.8</v>
      </c>
      <c r="DS7" s="38">
        <v>22.21</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0.02</v>
      </c>
      <c r="EN7" s="38">
        <v>0.02</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武智　篤史</cp:lastModifiedBy>
  <dcterms:created xsi:type="dcterms:W3CDTF">2021-12-03T07:34:29Z</dcterms:created>
  <dcterms:modified xsi:type="dcterms:W3CDTF">2022-01-31T02:18:19Z</dcterms:modified>
  <cp:category/>
</cp:coreProperties>
</file>