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22.19\org2_非公開\0014総合政策部\1000政策企画課\03統計班\ホームページ更新用\★新ホームページ用\★いわくにの人口\"/>
    </mc:Choice>
  </mc:AlternateContent>
  <bookViews>
    <workbookView xWindow="0" yWindow="0" windowWidth="25125" windowHeight="12240" tabRatio="598" firstSheet="1" activeTab="11"/>
  </bookViews>
  <sheets>
    <sheet name="R6.1.1" sheetId="58" r:id="rId1"/>
    <sheet name="R6.2.1" sheetId="59" r:id="rId2"/>
    <sheet name="R6.3.1" sheetId="60" r:id="rId3"/>
    <sheet name="R6.4.1" sheetId="61" r:id="rId4"/>
    <sheet name="R6.5.1 " sheetId="62" r:id="rId5"/>
    <sheet name="R6.6.1" sheetId="63" r:id="rId6"/>
    <sheet name="R6.7.1" sheetId="64" r:id="rId7"/>
    <sheet name="R6.8.1" sheetId="65" r:id="rId8"/>
    <sheet name="R6.9.1" sheetId="66" r:id="rId9"/>
    <sheet name="R6.10.1" sheetId="67" r:id="rId10"/>
    <sheet name="R6.11.1" sheetId="68" r:id="rId11"/>
    <sheet name="R6.12.1" sheetId="69" r:id="rId12"/>
  </sheets>
  <definedNames>
    <definedName name="_xlnm.Print_Area" localSheetId="0">'R6.1.1'!$B$1:$L$38</definedName>
    <definedName name="_xlnm.Print_Area" localSheetId="9">'R6.10.1'!$B$1:$L$38</definedName>
    <definedName name="_xlnm.Print_Area" localSheetId="10">'R6.11.1'!$B$1:$L$38</definedName>
    <definedName name="_xlnm.Print_Area" localSheetId="11">'R6.12.1'!$B$1:$L$38</definedName>
    <definedName name="_xlnm.Print_Area" localSheetId="1">'R6.2.1'!$B$1:$L$38</definedName>
    <definedName name="_xlnm.Print_Area" localSheetId="2">'R6.3.1'!$B$1:$L$38</definedName>
    <definedName name="_xlnm.Print_Area" localSheetId="3">'R6.4.1'!$B$1:$L$38</definedName>
    <definedName name="_xlnm.Print_Area" localSheetId="4">'R6.5.1 '!$B$1:$L$38</definedName>
    <definedName name="_xlnm.Print_Area" localSheetId="5">'R6.6.1'!$B$1:$L$38</definedName>
    <definedName name="_xlnm.Print_Area" localSheetId="6">'R6.7.1'!$B$1:$L$38</definedName>
    <definedName name="_xlnm.Print_Area" localSheetId="7">'R6.8.1'!$B$1:$L$38</definedName>
    <definedName name="_xlnm.Print_Area" localSheetId="8">'R6.9.1'!$B$1:$L$38</definedName>
  </definedNames>
  <calcPr calcId="162913"/>
</workbook>
</file>

<file path=xl/calcChain.xml><?xml version="1.0" encoding="utf-8"?>
<calcChain xmlns="http://schemas.openxmlformats.org/spreadsheetml/2006/main">
  <c r="D30" i="69" l="1"/>
  <c r="I10" i="69"/>
  <c r="I9" i="69"/>
  <c r="I8" i="69"/>
  <c r="I7" i="69"/>
  <c r="I10" i="68" l="1"/>
  <c r="I9" i="68"/>
  <c r="D30" i="68" s="1"/>
  <c r="I8" i="68"/>
  <c r="I7" i="68"/>
  <c r="I10" i="67" l="1"/>
  <c r="I9" i="67"/>
  <c r="D30" i="67" s="1"/>
  <c r="I8" i="67"/>
  <c r="I7" i="67"/>
  <c r="I10" i="66" l="1"/>
  <c r="I9" i="66"/>
  <c r="D30" i="66" s="1"/>
  <c r="I8" i="66"/>
  <c r="I7" i="66"/>
  <c r="I10" i="65" l="1"/>
  <c r="I9" i="65"/>
  <c r="D30" i="65" s="1"/>
  <c r="I8" i="65"/>
  <c r="I7" i="65"/>
  <c r="I10" i="64" l="1"/>
  <c r="I9" i="64"/>
  <c r="D30" i="64" s="1"/>
  <c r="I8" i="64"/>
  <c r="I7" i="64"/>
  <c r="I10" i="63" l="1"/>
  <c r="I9" i="63"/>
  <c r="D30" i="63" s="1"/>
  <c r="I8" i="63"/>
  <c r="I7" i="63"/>
  <c r="D10" i="62" l="1"/>
  <c r="I10" i="62" s="1"/>
  <c r="K10" i="62" s="1"/>
  <c r="G9" i="62"/>
  <c r="D9" i="62"/>
  <c r="I9" i="62" s="1"/>
  <c r="I8" i="62"/>
  <c r="K8" i="62" s="1"/>
  <c r="I7" i="62"/>
  <c r="K7" i="62" s="1"/>
  <c r="D30" i="62" l="1"/>
  <c r="K9" i="62"/>
  <c r="D30" i="61"/>
  <c r="I10" i="61"/>
  <c r="I9" i="61"/>
  <c r="I8" i="61"/>
  <c r="I7" i="61"/>
  <c r="I10" i="60" l="1"/>
  <c r="I9" i="60"/>
  <c r="D30" i="60" s="1"/>
  <c r="I8" i="60"/>
  <c r="I7" i="60"/>
  <c r="I10" i="59" l="1"/>
  <c r="I9" i="59"/>
  <c r="D30" i="59" s="1"/>
  <c r="I8" i="59"/>
  <c r="I7" i="59"/>
  <c r="I10" i="58" l="1"/>
  <c r="I9" i="58"/>
  <c r="D30" i="58" s="1"/>
  <c r="I8" i="58"/>
  <c r="I7" i="58"/>
</calcChain>
</file>

<file path=xl/sharedStrings.xml><?xml version="1.0" encoding="utf-8"?>
<sst xmlns="http://schemas.openxmlformats.org/spreadsheetml/2006/main" count="768" uniqueCount="91">
  <si>
    <t>日  本  人
人  口
Ａ</t>
    <rPh sb="0" eb="1">
      <t>ヒ</t>
    </rPh>
    <rPh sb="3" eb="4">
      <t>ホン</t>
    </rPh>
    <rPh sb="6" eb="7">
      <t>ジン</t>
    </rPh>
    <rPh sb="8" eb="9">
      <t>ジン</t>
    </rPh>
    <rPh sb="11" eb="12">
      <t>クチ</t>
    </rPh>
    <phoneticPr fontId="2"/>
  </si>
  <si>
    <t>外　国　人
人　口
Ｂ</t>
    <rPh sb="0" eb="1">
      <t>ソト</t>
    </rPh>
    <rPh sb="2" eb="3">
      <t>コク</t>
    </rPh>
    <rPh sb="4" eb="5">
      <t>ジン</t>
    </rPh>
    <rPh sb="6" eb="7">
      <t>ジン</t>
    </rPh>
    <rPh sb="8" eb="9">
      <t>クチ</t>
    </rPh>
    <phoneticPr fontId="2"/>
  </si>
  <si>
    <t>合　計
Ａ　＋　Ｂ</t>
    <rPh sb="0" eb="1">
      <t>ゴウ</t>
    </rPh>
    <rPh sb="2" eb="3">
      <t>ケイ</t>
    </rPh>
    <phoneticPr fontId="2"/>
  </si>
  <si>
    <t xml:space="preserve">人 口   </t>
  </si>
  <si>
    <t>男</t>
  </si>
  <si>
    <t>女</t>
  </si>
  <si>
    <t>計</t>
  </si>
  <si>
    <t>世 帯 数</t>
  </si>
  <si>
    <t>地   区   別</t>
  </si>
  <si>
    <t>人     口</t>
  </si>
  <si>
    <t>人    口</t>
  </si>
  <si>
    <t>岩国出張所</t>
  </si>
  <si>
    <t>北河内出張所</t>
    <rPh sb="0" eb="1">
      <t>キタ</t>
    </rPh>
    <rPh sb="1" eb="3">
      <t>コウチ</t>
    </rPh>
    <phoneticPr fontId="2"/>
  </si>
  <si>
    <t>平田出張所</t>
  </si>
  <si>
    <t>南河内出張所</t>
    <rPh sb="0" eb="1">
      <t>ミナミ</t>
    </rPh>
    <rPh sb="1" eb="2">
      <t>カワ</t>
    </rPh>
    <phoneticPr fontId="2"/>
  </si>
  <si>
    <t>本庁</t>
  </si>
  <si>
    <t>師木野出張所</t>
    <rPh sb="0" eb="3">
      <t>シギノ</t>
    </rPh>
    <phoneticPr fontId="2"/>
  </si>
  <si>
    <t>装港出張所</t>
  </si>
  <si>
    <t>通津出張所</t>
    <rPh sb="0" eb="2">
      <t>ツヅ</t>
    </rPh>
    <phoneticPr fontId="2"/>
  </si>
  <si>
    <t>川下出張所</t>
  </si>
  <si>
    <t>由宇総合支所</t>
    <rPh sb="0" eb="2">
      <t>ユウ</t>
    </rPh>
    <rPh sb="2" eb="4">
      <t>ソウゴウ</t>
    </rPh>
    <rPh sb="4" eb="6">
      <t>シショ</t>
    </rPh>
    <phoneticPr fontId="2"/>
  </si>
  <si>
    <t>愛宕出張所</t>
  </si>
  <si>
    <t>灘出張所</t>
  </si>
  <si>
    <t>周東総合支所</t>
    <rPh sb="0" eb="2">
      <t>シュウトウ</t>
    </rPh>
    <phoneticPr fontId="6"/>
  </si>
  <si>
    <t>柱島出張所</t>
  </si>
  <si>
    <t>錦総合支所</t>
    <rPh sb="0" eb="1">
      <t>ニシキ</t>
    </rPh>
    <phoneticPr fontId="6"/>
  </si>
  <si>
    <t>小瀬出張所</t>
    <rPh sb="0" eb="2">
      <t>オゼ</t>
    </rPh>
    <phoneticPr fontId="2"/>
  </si>
  <si>
    <t>美川支所</t>
    <rPh sb="0" eb="2">
      <t>ミカワ</t>
    </rPh>
    <phoneticPr fontId="6"/>
  </si>
  <si>
    <t>藤河出張所</t>
    <rPh sb="0" eb="2">
      <t>フジカワ</t>
    </rPh>
    <phoneticPr fontId="2"/>
  </si>
  <si>
    <t>美和総合支所</t>
    <rPh sb="0" eb="2">
      <t>ミワ</t>
    </rPh>
    <rPh sb="2" eb="4">
      <t>ソウゴウ</t>
    </rPh>
    <rPh sb="4" eb="6">
      <t>シショ</t>
    </rPh>
    <phoneticPr fontId="2"/>
  </si>
  <si>
    <t>御庄出張所</t>
    <rPh sb="0" eb="2">
      <t>ミショウ</t>
    </rPh>
    <phoneticPr fontId="2"/>
  </si>
  <si>
    <t>本郷支所</t>
    <rPh sb="0" eb="2">
      <t>ホンゴウ</t>
    </rPh>
    <rPh sb="2" eb="4">
      <t>シショ</t>
    </rPh>
    <phoneticPr fontId="2"/>
  </si>
  <si>
    <t>65歳以上人口</t>
  </si>
  <si>
    <t>高齢化率 1)</t>
    <rPh sb="0" eb="3">
      <t>コウレイカ</t>
    </rPh>
    <rPh sb="3" eb="4">
      <t>リツ</t>
    </rPh>
    <phoneticPr fontId="2"/>
  </si>
  <si>
    <t>３歳未満児人口</t>
    <rPh sb="1" eb="2">
      <t>サイ</t>
    </rPh>
    <rPh sb="2" eb="4">
      <t>ミマン</t>
    </rPh>
    <rPh sb="4" eb="5">
      <t>ジ</t>
    </rPh>
    <rPh sb="5" eb="7">
      <t>ジンコウ</t>
    </rPh>
    <phoneticPr fontId="2"/>
  </si>
  <si>
    <t>65歳以上の割合</t>
    <rPh sb="2" eb="3">
      <t>サイ</t>
    </rPh>
    <rPh sb="3" eb="5">
      <t>イジョウ</t>
    </rPh>
    <rPh sb="6" eb="8">
      <t>ワリアイ</t>
    </rPh>
    <phoneticPr fontId="2"/>
  </si>
  <si>
    <t>市</t>
    <rPh sb="0" eb="1">
      <t>シ</t>
    </rPh>
    <phoneticPr fontId="2"/>
  </si>
  <si>
    <t>県</t>
    <rPh sb="0" eb="1">
      <t>ケン</t>
    </rPh>
    <phoneticPr fontId="2"/>
  </si>
  <si>
    <t>国</t>
    <rPh sb="0" eb="1">
      <t>クニ</t>
    </rPh>
    <phoneticPr fontId="2"/>
  </si>
  <si>
    <t>1) 65歳以上の人口／総人口</t>
  </si>
  <si>
    <t>国勢調査の
数値</t>
    <rPh sb="0" eb="2">
      <t>コクセイ</t>
    </rPh>
    <rPh sb="2" eb="4">
      <t>チョウサ</t>
    </rPh>
    <rPh sb="6" eb="8">
      <t>スウチ</t>
    </rPh>
    <phoneticPr fontId="2"/>
  </si>
  <si>
    <t>人口</t>
    <rPh sb="0" eb="2">
      <t>ジンコウ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</si>
  <si>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</si>
  <si>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</si>
  <si>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</si>
  <si>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</si>
  <si>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(k㎡）</t>
  </si>
  <si>
    <t>平成27年</t>
    <rPh sb="0" eb="2">
      <t>ヘイセイ</t>
    </rPh>
    <rPh sb="4" eb="5">
      <t>ネン</t>
    </rPh>
    <phoneticPr fontId="2"/>
  </si>
  <si>
    <t>面積　2)</t>
    <rPh sb="0" eb="2">
      <t>メンセキ</t>
    </rPh>
    <phoneticPr fontId="2"/>
  </si>
  <si>
    <t>対 前 年 増 減</t>
    <phoneticPr fontId="9"/>
  </si>
  <si>
    <t>※ △は「減又はマイナス」</t>
    <rPh sb="5" eb="6">
      <t>ゲン</t>
    </rPh>
    <rPh sb="6" eb="7">
      <t>マタ</t>
    </rPh>
    <phoneticPr fontId="9"/>
  </si>
  <si>
    <t>※ 日本人の世帯・人口</t>
    <rPh sb="2" eb="4">
      <t>ニホン</t>
    </rPh>
    <rPh sb="4" eb="5">
      <t>ジン</t>
    </rPh>
    <rPh sb="6" eb="8">
      <t>セタイ</t>
    </rPh>
    <rPh sb="9" eb="11">
      <t>ジンコウ</t>
    </rPh>
    <phoneticPr fontId="2"/>
  </si>
  <si>
    <t>※ 外国人含む</t>
    <rPh sb="2" eb="4">
      <t>ガイコク</t>
    </rPh>
    <rPh sb="4" eb="5">
      <t>ジン</t>
    </rPh>
    <rPh sb="5" eb="6">
      <t>フク</t>
    </rPh>
    <phoneticPr fontId="2"/>
  </si>
  <si>
    <t>玖珂支所</t>
    <rPh sb="0" eb="2">
      <t>クガ</t>
    </rPh>
    <rPh sb="2" eb="4">
      <t>シショ</t>
    </rPh>
    <phoneticPr fontId="2"/>
  </si>
  <si>
    <t>令和2年</t>
    <rPh sb="0" eb="2">
      <t>レイワ</t>
    </rPh>
    <rPh sb="3" eb="4">
      <t>ネン</t>
    </rPh>
    <phoneticPr fontId="2"/>
  </si>
  <si>
    <t>令和2年国勢調査の数値</t>
    <rPh sb="0" eb="2">
      <t>レイワ</t>
    </rPh>
    <rPh sb="3" eb="4">
      <t>ネン</t>
    </rPh>
    <rPh sb="4" eb="6">
      <t>コクセイ</t>
    </rPh>
    <rPh sb="6" eb="8">
      <t>チョウサ</t>
    </rPh>
    <rPh sb="9" eb="11">
      <t>スウチ</t>
    </rPh>
    <phoneticPr fontId="2"/>
  </si>
  <si>
    <t>政策企画課統計班（電話 29-5022）</t>
    <rPh sb="0" eb="2">
      <t>セイサク</t>
    </rPh>
    <rPh sb="2" eb="4">
      <t>キカク</t>
    </rPh>
    <rPh sb="4" eb="5">
      <t>カ</t>
    </rPh>
    <rPh sb="5" eb="7">
      <t>トウケイ</t>
    </rPh>
    <rPh sb="7" eb="8">
      <t>ハン</t>
    </rPh>
    <rPh sb="9" eb="11">
      <t>デンワ</t>
    </rPh>
    <phoneticPr fontId="2"/>
  </si>
  <si>
    <t>※この数値は住民基本台帳に記録されている数値です。</t>
  </si>
  <si>
    <t>令和6年1月1日現在</t>
    <phoneticPr fontId="2"/>
  </si>
  <si>
    <t>2)　国土地理院｢令和5年全国都道府県市区町村別面積調｣による令和5年10月1日時点の数値</t>
    <rPh sb="3" eb="5">
      <t>コクド</t>
    </rPh>
    <rPh sb="5" eb="7">
      <t>チリ</t>
    </rPh>
    <rPh sb="7" eb="8">
      <t>イン</t>
    </rPh>
    <rPh sb="9" eb="10">
      <t>レイ</t>
    </rPh>
    <rPh sb="10" eb="11">
      <t>ワ</t>
    </rPh>
    <rPh sb="12" eb="13">
      <t>ネン</t>
    </rPh>
    <rPh sb="13" eb="15">
      <t>ゼンコク</t>
    </rPh>
    <rPh sb="15" eb="19">
      <t>トドウフケン</t>
    </rPh>
    <rPh sb="19" eb="21">
      <t>シク</t>
    </rPh>
    <rPh sb="21" eb="23">
      <t>チョウソン</t>
    </rPh>
    <rPh sb="23" eb="24">
      <t>ベツ</t>
    </rPh>
    <rPh sb="24" eb="26">
      <t>メンセキ</t>
    </rPh>
    <rPh sb="26" eb="27">
      <t>シラ</t>
    </rPh>
    <rPh sb="31" eb="32">
      <t>レイ</t>
    </rPh>
    <rPh sb="32" eb="33">
      <t>ワ</t>
    </rPh>
    <rPh sb="34" eb="35">
      <t>ネン</t>
    </rPh>
    <rPh sb="37" eb="38">
      <t>ガツ</t>
    </rPh>
    <rPh sb="39" eb="40">
      <t>ヒ</t>
    </rPh>
    <rPh sb="40" eb="42">
      <t>ジテン</t>
    </rPh>
    <rPh sb="43" eb="44">
      <t>カズ</t>
    </rPh>
    <rPh sb="44" eb="45">
      <t>アタイ</t>
    </rPh>
    <phoneticPr fontId="2"/>
  </si>
  <si>
    <t>い わ く に の 人 口    令和6年1月</t>
    <phoneticPr fontId="2"/>
  </si>
  <si>
    <t>い わ く に の 人 口    令和6年2月</t>
    <phoneticPr fontId="2"/>
  </si>
  <si>
    <t>令和6年2月1日現在</t>
    <phoneticPr fontId="2"/>
  </si>
  <si>
    <t>対 前 年 増 減</t>
    <phoneticPr fontId="9"/>
  </si>
  <si>
    <t>い わ く に の 人 口    令和6年3月</t>
    <phoneticPr fontId="2"/>
  </si>
  <si>
    <t>令和6年3月1日現在</t>
    <phoneticPr fontId="2"/>
  </si>
  <si>
    <t>い わ く に の 人 口    令和6年4月</t>
    <phoneticPr fontId="2"/>
  </si>
  <si>
    <t>令和6年4月1日現在</t>
    <phoneticPr fontId="2"/>
  </si>
  <si>
    <t>2)　国土地理院｢令和6年全国都道府県市区町村別面積調｣による令和6年1月1日時点の数値</t>
    <rPh sb="3" eb="5">
      <t>コクド</t>
    </rPh>
    <rPh sb="5" eb="7">
      <t>チリ</t>
    </rPh>
    <rPh sb="7" eb="8">
      <t>イン</t>
    </rPh>
    <rPh sb="9" eb="10">
      <t>レイ</t>
    </rPh>
    <rPh sb="10" eb="11">
      <t>ワ</t>
    </rPh>
    <rPh sb="12" eb="13">
      <t>ネン</t>
    </rPh>
    <rPh sb="13" eb="15">
      <t>ゼンコク</t>
    </rPh>
    <rPh sb="15" eb="19">
      <t>トドウフケン</t>
    </rPh>
    <rPh sb="19" eb="21">
      <t>シク</t>
    </rPh>
    <rPh sb="21" eb="23">
      <t>チョウソン</t>
    </rPh>
    <rPh sb="23" eb="24">
      <t>ベツ</t>
    </rPh>
    <rPh sb="24" eb="26">
      <t>メンセキ</t>
    </rPh>
    <rPh sb="26" eb="27">
      <t>シラ</t>
    </rPh>
    <rPh sb="31" eb="32">
      <t>レイ</t>
    </rPh>
    <rPh sb="32" eb="33">
      <t>ワ</t>
    </rPh>
    <rPh sb="34" eb="35">
      <t>ネン</t>
    </rPh>
    <rPh sb="36" eb="37">
      <t>ガツ</t>
    </rPh>
    <rPh sb="38" eb="39">
      <t>ヒ</t>
    </rPh>
    <rPh sb="39" eb="41">
      <t>ジテン</t>
    </rPh>
    <rPh sb="42" eb="43">
      <t>カズ</t>
    </rPh>
    <rPh sb="43" eb="44">
      <t>アタイ</t>
    </rPh>
    <phoneticPr fontId="2"/>
  </si>
  <si>
    <t>い わ く に の 人 口    令和6年5月</t>
    <phoneticPr fontId="2"/>
  </si>
  <si>
    <t>令和6年5月1日現在</t>
    <phoneticPr fontId="2"/>
  </si>
  <si>
    <t>対 前 年 増 減</t>
    <phoneticPr fontId="9"/>
  </si>
  <si>
    <t>い わ く に の 人 口    令和6年6月</t>
    <phoneticPr fontId="2"/>
  </si>
  <si>
    <t>令和6年6月1日現在</t>
    <phoneticPr fontId="2"/>
  </si>
  <si>
    <t>い わ く に の 人 口    令和6年7月</t>
    <phoneticPr fontId="2"/>
  </si>
  <si>
    <t>令和6年7月1日現在</t>
    <phoneticPr fontId="2"/>
  </si>
  <si>
    <t>対 前 年 増 減</t>
    <phoneticPr fontId="9"/>
  </si>
  <si>
    <t>2)　国土地理院｢令和6年全国都道府県市区町村別面積調｣による令和6年4月1日時点の数値</t>
    <rPh sb="3" eb="5">
      <t>コクド</t>
    </rPh>
    <rPh sb="5" eb="7">
      <t>チリ</t>
    </rPh>
    <rPh sb="7" eb="8">
      <t>イン</t>
    </rPh>
    <rPh sb="9" eb="10">
      <t>レイ</t>
    </rPh>
    <rPh sb="10" eb="11">
      <t>ワ</t>
    </rPh>
    <rPh sb="12" eb="13">
      <t>ネン</t>
    </rPh>
    <rPh sb="13" eb="15">
      <t>ゼンコク</t>
    </rPh>
    <rPh sb="15" eb="19">
      <t>トドウフケン</t>
    </rPh>
    <rPh sb="19" eb="21">
      <t>シク</t>
    </rPh>
    <rPh sb="21" eb="23">
      <t>チョウソン</t>
    </rPh>
    <rPh sb="23" eb="24">
      <t>ベツ</t>
    </rPh>
    <rPh sb="24" eb="26">
      <t>メンセキ</t>
    </rPh>
    <rPh sb="26" eb="27">
      <t>シラ</t>
    </rPh>
    <rPh sb="31" eb="32">
      <t>レイ</t>
    </rPh>
    <rPh sb="32" eb="33">
      <t>ワ</t>
    </rPh>
    <rPh sb="34" eb="35">
      <t>ネン</t>
    </rPh>
    <rPh sb="36" eb="37">
      <t>ガツ</t>
    </rPh>
    <rPh sb="38" eb="39">
      <t>ヒ</t>
    </rPh>
    <rPh sb="39" eb="41">
      <t>ジテン</t>
    </rPh>
    <rPh sb="42" eb="43">
      <t>カズ</t>
    </rPh>
    <rPh sb="43" eb="44">
      <t>アタイ</t>
    </rPh>
    <phoneticPr fontId="2"/>
  </si>
  <si>
    <t>い わ く に の 人 口    令和6年8月</t>
    <phoneticPr fontId="2"/>
  </si>
  <si>
    <t>令和6年8月1日現在</t>
    <phoneticPr fontId="2"/>
  </si>
  <si>
    <t>い わ く に の 人 口    令和6年9月</t>
    <phoneticPr fontId="2"/>
  </si>
  <si>
    <t>令和6年9月1日現在</t>
    <phoneticPr fontId="2"/>
  </si>
  <si>
    <t>対 前 年 増 減</t>
    <phoneticPr fontId="9"/>
  </si>
  <si>
    <t>い わ く に の 人 口    令和6年10月</t>
    <phoneticPr fontId="2"/>
  </si>
  <si>
    <t>令和6年10月1日現在</t>
    <phoneticPr fontId="2"/>
  </si>
  <si>
    <t>2)　国土地理院｢令和6年全国都道府県市区町村別面積調｣による令和6年7月1日時点の数値</t>
    <rPh sb="3" eb="5">
      <t>コクド</t>
    </rPh>
    <rPh sb="5" eb="7">
      <t>チリ</t>
    </rPh>
    <rPh sb="7" eb="8">
      <t>イン</t>
    </rPh>
    <rPh sb="9" eb="10">
      <t>レイ</t>
    </rPh>
    <rPh sb="10" eb="11">
      <t>ワ</t>
    </rPh>
    <rPh sb="12" eb="13">
      <t>ネン</t>
    </rPh>
    <rPh sb="13" eb="15">
      <t>ゼンコク</t>
    </rPh>
    <rPh sb="15" eb="19">
      <t>トドウフケン</t>
    </rPh>
    <rPh sb="19" eb="21">
      <t>シク</t>
    </rPh>
    <rPh sb="21" eb="23">
      <t>チョウソン</t>
    </rPh>
    <rPh sb="23" eb="24">
      <t>ベツ</t>
    </rPh>
    <rPh sb="24" eb="26">
      <t>メンセキ</t>
    </rPh>
    <rPh sb="26" eb="27">
      <t>シラ</t>
    </rPh>
    <rPh sb="31" eb="32">
      <t>レイ</t>
    </rPh>
    <rPh sb="32" eb="33">
      <t>ワ</t>
    </rPh>
    <rPh sb="34" eb="35">
      <t>ネン</t>
    </rPh>
    <rPh sb="36" eb="37">
      <t>ガツ</t>
    </rPh>
    <rPh sb="38" eb="39">
      <t>ヒ</t>
    </rPh>
    <rPh sb="39" eb="41">
      <t>ジテン</t>
    </rPh>
    <rPh sb="42" eb="43">
      <t>カズ</t>
    </rPh>
    <rPh sb="43" eb="44">
      <t>アタイ</t>
    </rPh>
    <phoneticPr fontId="2"/>
  </si>
  <si>
    <t>い わ く に の 人 口    令和6年11月</t>
    <phoneticPr fontId="2"/>
  </si>
  <si>
    <t>令和6年11月1日現在</t>
    <phoneticPr fontId="2"/>
  </si>
  <si>
    <t>い わ く に の 人 口    令和6年12月</t>
    <phoneticPr fontId="2"/>
  </si>
  <si>
    <t>令和6年12月1日現在</t>
    <phoneticPr fontId="2"/>
  </si>
  <si>
    <t>対 前 年 増 減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</si>
</sst>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\(#,##0\)"/>
    <numFmt numFmtId="177" formatCode="#,##0_ "/>
    <numFmt numFmtId="178" formatCode="#,##0;&quot;△ &quot;#,##0"/>
    <numFmt numFmtId="179" formatCode="#,##0_ ;[Red]\-#,##0\ "/>
    <numFmt numFmtId="180" formatCode="0.00_ "/>
    <numFmt numFmtId="181" formatCode="0.0%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24"/>
      <name val="ＭＳ 明朝"/>
      <family val="1"/>
      <charset val="128"/>
    </font>
    <font>
      <sz val="11"/>
      <name val="ＭＳ 明朝"/>
      <family val="1"/>
      <charset val="128"/>
    </font>
    <font>
      <b/>
      <sz val="2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righ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179" fontId="5" fillId="0" borderId="0" xfId="1" applyNumberFormat="1" applyFont="1">
      <alignment vertical="center"/>
    </xf>
    <xf numFmtId="0" fontId="7" fillId="0" borderId="0" xfId="1" applyFont="1">
      <alignment vertical="center"/>
    </xf>
    <xf numFmtId="177" fontId="5" fillId="0" borderId="0" xfId="1" applyNumberFormat="1" applyFont="1">
      <alignment vertical="center"/>
    </xf>
    <xf numFmtId="0" fontId="5" fillId="0" borderId="0" xfId="1" applyFont="1" applyBorder="1">
      <alignment vertical="center"/>
    </xf>
    <xf numFmtId="0" fontId="5" fillId="0" borderId="0" xfId="1" applyFont="1" applyBorder="1" applyAlignment="1">
      <alignment horizontal="right"/>
    </xf>
    <xf numFmtId="0" fontId="5" fillId="0" borderId="0" xfId="1" applyFont="1" applyAlignment="1">
      <alignment vertical="center"/>
    </xf>
    <xf numFmtId="0" fontId="7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181" fontId="5" fillId="0" borderId="9" xfId="1" applyNumberFormat="1" applyFont="1" applyBorder="1" applyAlignment="1">
      <alignment vertical="center"/>
    </xf>
    <xf numFmtId="181" fontId="5" fillId="2" borderId="0" xfId="1" applyNumberFormat="1" applyFont="1" applyFill="1" applyBorder="1" applyAlignment="1">
      <alignment vertical="center"/>
    </xf>
    <xf numFmtId="181" fontId="5" fillId="0" borderId="0" xfId="1" applyNumberFormat="1" applyFont="1" applyBorder="1" applyAlignment="1">
      <alignment vertical="center"/>
    </xf>
    <xf numFmtId="181" fontId="5" fillId="0" borderId="5" xfId="1" applyNumberFormat="1" applyFont="1" applyBorder="1" applyAlignment="1">
      <alignment vertical="center"/>
    </xf>
    <xf numFmtId="181" fontId="5" fillId="2" borderId="13" xfId="1" applyNumberFormat="1" applyFont="1" applyFill="1" applyBorder="1" applyAlignment="1">
      <alignment vertical="center"/>
    </xf>
    <xf numFmtId="181" fontId="5" fillId="2" borderId="0" xfId="1" applyNumberFormat="1" applyFont="1" applyFill="1" applyBorder="1" applyAlignment="1">
      <alignment horizontal="center" vertical="center"/>
    </xf>
    <xf numFmtId="181" fontId="5" fillId="0" borderId="0" xfId="1" applyNumberFormat="1" applyFont="1" applyBorder="1" applyAlignment="1">
      <alignment horizontal="right" vertical="center"/>
    </xf>
    <xf numFmtId="38" fontId="7" fillId="0" borderId="0" xfId="2" applyFont="1" applyBorder="1" applyAlignment="1">
      <alignment vertical="center"/>
    </xf>
    <xf numFmtId="181" fontId="7" fillId="0" borderId="0" xfId="2" applyNumberFormat="1" applyFont="1" applyBorder="1" applyAlignment="1">
      <alignment horizontal="right" vertical="center"/>
    </xf>
    <xf numFmtId="0" fontId="5" fillId="0" borderId="7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38" fontId="5" fillId="0" borderId="8" xfId="3" applyFont="1" applyBorder="1">
      <alignment vertical="center"/>
    </xf>
    <xf numFmtId="0" fontId="5" fillId="0" borderId="0" xfId="1" applyFont="1">
      <alignment vertical="center"/>
    </xf>
    <xf numFmtId="38" fontId="11" fillId="0" borderId="9" xfId="3" applyFont="1" applyBorder="1">
      <alignment vertical="center"/>
    </xf>
    <xf numFmtId="0" fontId="11" fillId="0" borderId="0" xfId="0" applyFont="1">
      <alignment vertical="center"/>
    </xf>
    <xf numFmtId="177" fontId="11" fillId="0" borderId="0" xfId="0" applyNumberFormat="1" applyFont="1">
      <alignment vertical="center"/>
    </xf>
    <xf numFmtId="0" fontId="5" fillId="0" borderId="5" xfId="1" applyFont="1" applyBorder="1" applyAlignment="1">
      <alignment horizontal="center" vertical="center"/>
    </xf>
    <xf numFmtId="38" fontId="11" fillId="0" borderId="5" xfId="3" applyFont="1" applyBorder="1">
      <alignment vertical="center"/>
    </xf>
    <xf numFmtId="0" fontId="5" fillId="0" borderId="12" xfId="1" applyFont="1" applyBorder="1" applyAlignment="1">
      <alignment horizontal="right" vertical="top" shrinkToFit="1"/>
    </xf>
    <xf numFmtId="38" fontId="11" fillId="0" borderId="5" xfId="3" applyFont="1" applyFill="1" applyBorder="1">
      <alignment vertical="center"/>
    </xf>
    <xf numFmtId="38" fontId="5" fillId="0" borderId="0" xfId="1" applyNumberFormat="1" applyFont="1">
      <alignment vertical="center"/>
    </xf>
    <xf numFmtId="38" fontId="5" fillId="0" borderId="0" xfId="1" applyNumberFormat="1" applyFont="1" applyBorder="1">
      <alignment vertical="center"/>
    </xf>
    <xf numFmtId="0" fontId="5" fillId="0" borderId="12" xfId="1" applyFont="1" applyBorder="1" applyAlignment="1">
      <alignment vertical="center"/>
    </xf>
    <xf numFmtId="0" fontId="12" fillId="0" borderId="12" xfId="1" applyFont="1" applyBorder="1" applyAlignment="1">
      <alignment vertical="center"/>
    </xf>
    <xf numFmtId="0" fontId="11" fillId="0" borderId="0" xfId="0" applyFont="1" applyAlignment="1"/>
    <xf numFmtId="0" fontId="5" fillId="0" borderId="0" xfId="1" applyFont="1" applyAlignment="1">
      <alignment horizontal="right"/>
    </xf>
    <xf numFmtId="0" fontId="5" fillId="0" borderId="0" xfId="0" applyFont="1">
      <alignment vertical="center"/>
    </xf>
    <xf numFmtId="0" fontId="5" fillId="0" borderId="0" xfId="0" applyFont="1" applyAlignment="1"/>
    <xf numFmtId="177" fontId="5" fillId="0" borderId="0" xfId="0" applyNumberFormat="1" applyFont="1">
      <alignment vertical="center"/>
    </xf>
    <xf numFmtId="38" fontId="5" fillId="0" borderId="5" xfId="3" applyFont="1" applyBorder="1">
      <alignment vertical="center"/>
    </xf>
    <xf numFmtId="38" fontId="5" fillId="0" borderId="9" xfId="3" applyFont="1" applyBorder="1">
      <alignment vertical="center"/>
    </xf>
    <xf numFmtId="38" fontId="5" fillId="0" borderId="5" xfId="3" applyFont="1" applyFill="1" applyBorder="1">
      <alignment vertical="center"/>
    </xf>
    <xf numFmtId="38" fontId="5" fillId="0" borderId="8" xfId="2" applyFont="1" applyBorder="1" applyAlignment="1">
      <alignment vertical="center"/>
    </xf>
    <xf numFmtId="38" fontId="5" fillId="0" borderId="10" xfId="2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38" fontId="5" fillId="0" borderId="9" xfId="2" applyFont="1" applyBorder="1" applyAlignment="1">
      <alignment vertical="center"/>
    </xf>
    <xf numFmtId="38" fontId="5" fillId="0" borderId="5" xfId="2" applyFont="1" applyBorder="1" applyAlignment="1">
      <alignment horizontal="right" vertical="center"/>
    </xf>
    <xf numFmtId="180" fontId="5" fillId="0" borderId="7" xfId="1" applyNumberFormat="1" applyFont="1" applyBorder="1" applyAlignment="1">
      <alignment vertical="center"/>
    </xf>
    <xf numFmtId="180" fontId="5" fillId="0" borderId="6" xfId="1" applyNumberFormat="1" applyFont="1" applyBorder="1" applyAlignment="1">
      <alignment vertical="center"/>
    </xf>
    <xf numFmtId="38" fontId="5" fillId="2" borderId="8" xfId="2" applyFont="1" applyFill="1" applyBorder="1" applyAlignment="1">
      <alignment vertical="center"/>
    </xf>
    <xf numFmtId="38" fontId="5" fillId="2" borderId="9" xfId="2" applyFont="1" applyFill="1" applyBorder="1" applyAlignment="1">
      <alignment vertical="center"/>
    </xf>
    <xf numFmtId="181" fontId="5" fillId="2" borderId="8" xfId="2" applyNumberFormat="1" applyFont="1" applyFill="1" applyBorder="1" applyAlignment="1">
      <alignment horizontal="right" vertical="center"/>
    </xf>
    <xf numFmtId="181" fontId="5" fillId="2" borderId="13" xfId="2" applyNumberFormat="1" applyFont="1" applyFill="1" applyBorder="1" applyAlignment="1">
      <alignment horizontal="right" vertical="center"/>
    </xf>
    <xf numFmtId="38" fontId="5" fillId="2" borderId="16" xfId="2" applyFont="1" applyFill="1" applyBorder="1" applyAlignment="1">
      <alignment horizontal="right" vertical="center"/>
    </xf>
    <xf numFmtId="38" fontId="5" fillId="2" borderId="10" xfId="2" applyFont="1" applyFill="1" applyBorder="1" applyAlignment="1">
      <alignment horizontal="right" vertical="center"/>
    </xf>
    <xf numFmtId="181" fontId="5" fillId="0" borderId="8" xfId="1" applyNumberFormat="1" applyFont="1" applyBorder="1" applyAlignment="1">
      <alignment horizontal="right" vertical="center"/>
    </xf>
    <xf numFmtId="181" fontId="5" fillId="0" borderId="9" xfId="1" applyNumberFormat="1" applyFont="1" applyBorder="1" applyAlignment="1">
      <alignment horizontal="right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38" fontId="5" fillId="0" borderId="8" xfId="2" applyFont="1" applyBorder="1" applyAlignment="1">
      <alignment horizontal="distributed" vertical="center"/>
    </xf>
    <xf numFmtId="38" fontId="5" fillId="0" borderId="13" xfId="2" applyFont="1" applyBorder="1" applyAlignment="1">
      <alignment horizontal="distributed" vertical="center"/>
    </xf>
    <xf numFmtId="38" fontId="5" fillId="0" borderId="9" xfId="2" applyFont="1" applyBorder="1" applyAlignment="1">
      <alignment horizontal="distributed" vertical="center"/>
    </xf>
    <xf numFmtId="38" fontId="5" fillId="0" borderId="8" xfId="3" applyFont="1" applyFill="1" applyBorder="1" applyAlignment="1">
      <alignment horizontal="distributed" vertical="center"/>
    </xf>
    <xf numFmtId="38" fontId="5" fillId="0" borderId="9" xfId="3" applyFont="1" applyFill="1" applyBorder="1" applyAlignment="1">
      <alignment horizontal="distributed" vertical="center"/>
    </xf>
    <xf numFmtId="38" fontId="11" fillId="0" borderId="8" xfId="3" applyFont="1" applyBorder="1" applyAlignment="1">
      <alignment horizontal="right" vertical="center"/>
    </xf>
    <xf numFmtId="38" fontId="11" fillId="0" borderId="9" xfId="3" applyFont="1" applyBorder="1" applyAlignment="1">
      <alignment horizontal="right" vertical="center"/>
    </xf>
    <xf numFmtId="0" fontId="5" fillId="0" borderId="8" xfId="1" applyFont="1" applyBorder="1" applyAlignment="1">
      <alignment horizontal="distributed" vertical="center"/>
    </xf>
    <xf numFmtId="0" fontId="5" fillId="0" borderId="13" xfId="1" applyFont="1" applyBorder="1" applyAlignment="1">
      <alignment horizontal="distributed" vertical="center"/>
    </xf>
    <xf numFmtId="0" fontId="5" fillId="0" borderId="9" xfId="1" applyFont="1" applyBorder="1" applyAlignment="1">
      <alignment horizontal="distributed" vertical="center"/>
    </xf>
    <xf numFmtId="38" fontId="11" fillId="0" borderId="8" xfId="3" applyFont="1" applyFill="1" applyBorder="1" applyAlignment="1">
      <alignment horizontal="right" vertical="center"/>
    </xf>
    <xf numFmtId="38" fontId="11" fillId="0" borderId="9" xfId="3" applyFont="1" applyFill="1" applyBorder="1" applyAlignment="1">
      <alignment horizontal="right" vertical="center"/>
    </xf>
    <xf numFmtId="38" fontId="5" fillId="0" borderId="8" xfId="3" applyFont="1" applyBorder="1" applyAlignment="1">
      <alignment horizontal="distributed" vertical="center"/>
    </xf>
    <xf numFmtId="38" fontId="5" fillId="0" borderId="9" xfId="3" applyFont="1" applyBorder="1" applyAlignment="1">
      <alignment horizontal="distributed" vertical="center"/>
    </xf>
    <xf numFmtId="0" fontId="5" fillId="0" borderId="11" xfId="1" applyFont="1" applyBorder="1" applyAlignment="1">
      <alignment horizontal="right" vertical="top" shrinkToFit="1"/>
    </xf>
    <xf numFmtId="177" fontId="5" fillId="0" borderId="8" xfId="2" applyNumberFormat="1" applyFont="1" applyBorder="1" applyAlignment="1">
      <alignment vertical="center"/>
    </xf>
    <xf numFmtId="177" fontId="5" fillId="0" borderId="9" xfId="2" applyNumberFormat="1" applyFont="1" applyBorder="1" applyAlignment="1">
      <alignment vertical="center"/>
    </xf>
    <xf numFmtId="177" fontId="5" fillId="3" borderId="8" xfId="2" applyNumberFormat="1" applyFont="1" applyFill="1" applyBorder="1" applyAlignment="1">
      <alignment vertical="center"/>
    </xf>
    <xf numFmtId="177" fontId="5" fillId="3" borderId="9" xfId="2" applyNumberFormat="1" applyFont="1" applyFill="1" applyBorder="1" applyAlignment="1">
      <alignment vertical="center"/>
    </xf>
    <xf numFmtId="178" fontId="5" fillId="0" borderId="8" xfId="2" applyNumberFormat="1" applyFont="1" applyFill="1" applyBorder="1" applyAlignment="1">
      <alignment vertical="center"/>
    </xf>
    <xf numFmtId="178" fontId="5" fillId="0" borderId="9" xfId="2" applyNumberFormat="1" applyFont="1" applyFill="1" applyBorder="1" applyAlignment="1">
      <alignment vertical="center"/>
    </xf>
    <xf numFmtId="176" fontId="5" fillId="0" borderId="8" xfId="2" applyNumberFormat="1" applyFont="1" applyBorder="1" applyAlignment="1">
      <alignment vertical="center"/>
    </xf>
    <xf numFmtId="176" fontId="5" fillId="0" borderId="13" xfId="2" applyNumberFormat="1" applyFont="1" applyBorder="1" applyAlignment="1">
      <alignment vertical="center"/>
    </xf>
    <xf numFmtId="176" fontId="5" fillId="0" borderId="9" xfId="2" applyNumberFormat="1" applyFont="1" applyBorder="1" applyAlignment="1">
      <alignment vertical="center"/>
    </xf>
    <xf numFmtId="177" fontId="5" fillId="0" borderId="8" xfId="2" applyNumberFormat="1" applyFont="1" applyFill="1" applyBorder="1" applyAlignment="1">
      <alignment vertical="center"/>
    </xf>
    <xf numFmtId="177" fontId="5" fillId="0" borderId="9" xfId="2" applyNumberFormat="1" applyFont="1" applyFill="1" applyBorder="1" applyAlignment="1">
      <alignment vertical="center"/>
    </xf>
    <xf numFmtId="0" fontId="5" fillId="0" borderId="17" xfId="1" applyFont="1" applyBorder="1" applyAlignment="1">
      <alignment horizontal="center" vertical="center" textRotation="255"/>
    </xf>
    <xf numFmtId="0" fontId="5" fillId="0" borderId="18" xfId="1" applyFont="1" applyBorder="1" applyAlignment="1">
      <alignment horizontal="center" vertical="center" textRotation="255"/>
    </xf>
    <xf numFmtId="0" fontId="5" fillId="0" borderId="19" xfId="1" applyFont="1" applyBorder="1" applyAlignment="1">
      <alignment horizontal="center" vertical="center" textRotation="255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12" xfId="1" applyFont="1" applyBorder="1" applyAlignment="1">
      <alignment horizontal="left" vertical="center"/>
    </xf>
    <xf numFmtId="0" fontId="8" fillId="0" borderId="1" xfId="1" applyFont="1" applyBorder="1" applyAlignment="1">
      <alignment horizontal="center" wrapText="1" shrinkToFit="1"/>
    </xf>
    <xf numFmtId="0" fontId="8" fillId="0" borderId="11" xfId="1" applyFont="1" applyBorder="1" applyAlignment="1">
      <alignment horizontal="center" wrapText="1" shrinkToFit="1"/>
    </xf>
    <xf numFmtId="0" fontId="8" fillId="0" borderId="2" xfId="1" applyFont="1" applyBorder="1" applyAlignment="1">
      <alignment horizontal="center" wrapText="1" shrinkToFit="1"/>
    </xf>
    <xf numFmtId="0" fontId="8" fillId="0" borderId="3" xfId="1" applyFont="1" applyBorder="1" applyAlignment="1">
      <alignment horizontal="center" wrapText="1" shrinkToFit="1"/>
    </xf>
    <xf numFmtId="0" fontId="8" fillId="0" borderId="12" xfId="1" applyFont="1" applyBorder="1" applyAlignment="1">
      <alignment horizontal="center" wrapText="1" shrinkToFit="1"/>
    </xf>
    <xf numFmtId="0" fontId="8" fillId="0" borderId="4" xfId="1" applyFont="1" applyBorder="1" applyAlignment="1">
      <alignment horizontal="center" wrapText="1" shrinkToFit="1"/>
    </xf>
    <xf numFmtId="0" fontId="8" fillId="0" borderId="1" xfId="1" applyFont="1" applyBorder="1" applyAlignment="1">
      <alignment horizontal="center" vertical="center" wrapText="1" shrinkToFit="1"/>
    </xf>
    <xf numFmtId="0" fontId="8" fillId="0" borderId="2" xfId="1" applyFont="1" applyBorder="1" applyAlignment="1">
      <alignment horizontal="center" vertical="center" wrapText="1" shrinkToFit="1"/>
    </xf>
    <xf numFmtId="0" fontId="8" fillId="0" borderId="3" xfId="1" applyFont="1" applyBorder="1" applyAlignment="1">
      <alignment horizontal="center" vertical="center" wrapText="1" shrinkToFit="1"/>
    </xf>
    <xf numFmtId="0" fontId="8" fillId="0" borderId="4" xfId="1" applyFont="1" applyBorder="1" applyAlignment="1">
      <alignment horizontal="center" vertical="center" wrapText="1" shrinkToFit="1"/>
    </xf>
    <xf numFmtId="0" fontId="5" fillId="0" borderId="1" xfId="1" applyFont="1" applyBorder="1" applyAlignment="1">
      <alignment horizontal="center" vertical="center" wrapText="1"/>
    </xf>
    <xf numFmtId="37" fontId="5" fillId="0" borderId="8" xfId="2" applyNumberFormat="1" applyFont="1" applyBorder="1" applyAlignment="1">
      <alignment vertical="center"/>
    </xf>
    <xf numFmtId="37" fontId="5" fillId="0" borderId="13" xfId="2" applyNumberFormat="1" applyFont="1" applyBorder="1" applyAlignment="1">
      <alignment vertical="center"/>
    </xf>
    <xf numFmtId="37" fontId="5" fillId="0" borderId="9" xfId="2" applyNumberFormat="1" applyFont="1" applyBorder="1" applyAlignment="1">
      <alignment vertical="center"/>
    </xf>
    <xf numFmtId="38" fontId="5" fillId="0" borderId="8" xfId="3" applyFont="1" applyBorder="1" applyAlignment="1">
      <alignment horizontal="right" vertical="center"/>
    </xf>
    <xf numFmtId="38" fontId="5" fillId="0" borderId="9" xfId="3" applyFont="1" applyBorder="1" applyAlignment="1">
      <alignment horizontal="right" vertical="center"/>
    </xf>
    <xf numFmtId="38" fontId="5" fillId="0" borderId="8" xfId="3" applyFont="1" applyFill="1" applyBorder="1" applyAlignment="1">
      <alignment horizontal="right" vertical="center"/>
    </xf>
    <xf numFmtId="38" fontId="5" fillId="0" borderId="9" xfId="3" applyFont="1" applyFill="1" applyBorder="1" applyAlignment="1">
      <alignment horizontal="right" vertical="center"/>
    </xf>
  </cellXfs>
  <cellStyles count="6">
    <cellStyle name="桁区切り" xfId="3" builtinId="6"/>
    <cellStyle name="桁区切り 2" xfId="2"/>
    <cellStyle name="桁区切り 3" xfId="5"/>
    <cellStyle name="標準" xfId="0" builtinId="0"/>
    <cellStyle name="標準 2" xfId="1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view="pageBreakPreview" zoomScaleNormal="100" zoomScaleSheetLayoutView="100" workbookViewId="0">
      <selection activeCell="M9" sqref="M9"/>
    </sheetView>
  </sheetViews>
  <sheetFormatPr defaultColWidth="9" defaultRowHeight="13.5" x14ac:dyDescent="0.15"/>
  <cols>
    <col min="1" max="1" width="3.125" style="29" customWidth="1"/>
    <col min="2" max="2" width="4.375" style="29" customWidth="1"/>
    <col min="3" max="3" width="8.625" style="29" customWidth="1"/>
    <col min="4" max="4" width="1.625" style="29" customWidth="1"/>
    <col min="5" max="5" width="11.25" style="29" customWidth="1"/>
    <col min="6" max="6" width="3.375" style="29" customWidth="1"/>
    <col min="7" max="7" width="9.875" style="29" customWidth="1"/>
    <col min="8" max="8" width="6.25" style="29" customWidth="1"/>
    <col min="9" max="9" width="8.25" style="29" customWidth="1"/>
    <col min="10" max="10" width="7.625" style="29" customWidth="1"/>
    <col min="11" max="11" width="3.625" style="29" customWidth="1"/>
    <col min="12" max="12" width="12" style="29" customWidth="1"/>
    <col min="13" max="16384" width="9" style="29"/>
  </cols>
  <sheetData>
    <row r="1" spans="2:14" ht="28.5" x14ac:dyDescent="0.15">
      <c r="B1" s="117" t="s">
        <v>60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2:14" ht="21.75" customHeight="1" x14ac:dyDescent="0.15">
      <c r="H2" s="39"/>
      <c r="L2" s="40" t="s">
        <v>56</v>
      </c>
    </row>
    <row r="3" spans="2:14" ht="9" customHeight="1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/>
    </row>
    <row r="4" spans="2:14" x14ac:dyDescent="0.15">
      <c r="B4" s="119" t="s">
        <v>58</v>
      </c>
      <c r="C4" s="119"/>
      <c r="D4" s="119"/>
      <c r="E4" s="119"/>
      <c r="F4" s="37"/>
      <c r="G4" s="38"/>
      <c r="H4" s="38" t="s">
        <v>57</v>
      </c>
      <c r="I4" s="37"/>
      <c r="J4" s="37"/>
      <c r="K4" s="37"/>
      <c r="L4" s="37"/>
    </row>
    <row r="5" spans="2:14" ht="19.5" customHeight="1" x14ac:dyDescent="0.15">
      <c r="B5" s="3"/>
      <c r="C5" s="4"/>
      <c r="D5" s="120" t="s">
        <v>0</v>
      </c>
      <c r="E5" s="121"/>
      <c r="F5" s="122"/>
      <c r="G5" s="120" t="s">
        <v>1</v>
      </c>
      <c r="H5" s="122"/>
      <c r="I5" s="126" t="s">
        <v>2</v>
      </c>
      <c r="J5" s="127"/>
      <c r="K5" s="130" t="s">
        <v>49</v>
      </c>
      <c r="L5" s="72"/>
    </row>
    <row r="6" spans="2:14" ht="19.5" customHeight="1" x14ac:dyDescent="0.15">
      <c r="B6" s="5"/>
      <c r="C6" s="6"/>
      <c r="D6" s="123"/>
      <c r="E6" s="124"/>
      <c r="F6" s="125"/>
      <c r="G6" s="123"/>
      <c r="H6" s="125"/>
      <c r="I6" s="128"/>
      <c r="J6" s="129"/>
      <c r="K6" s="69"/>
      <c r="L6" s="75"/>
    </row>
    <row r="7" spans="2:14" ht="19.5" customHeight="1" x14ac:dyDescent="0.15">
      <c r="B7" s="114" t="s">
        <v>3</v>
      </c>
      <c r="C7" s="31" t="s">
        <v>4</v>
      </c>
      <c r="D7" s="109">
        <v>59447</v>
      </c>
      <c r="E7" s="110"/>
      <c r="F7" s="111"/>
      <c r="G7" s="103">
        <v>1055</v>
      </c>
      <c r="H7" s="104"/>
      <c r="I7" s="105">
        <f>D7+G7</f>
        <v>60502</v>
      </c>
      <c r="J7" s="106"/>
      <c r="K7" s="107">
        <v>-827</v>
      </c>
      <c r="L7" s="108"/>
      <c r="N7" s="30"/>
    </row>
    <row r="8" spans="2:14" ht="19.5" customHeight="1" x14ac:dyDescent="0.15">
      <c r="B8" s="115"/>
      <c r="C8" s="31" t="s">
        <v>5</v>
      </c>
      <c r="D8" s="109">
        <v>65006</v>
      </c>
      <c r="E8" s="110"/>
      <c r="F8" s="111"/>
      <c r="G8" s="103">
        <v>1286</v>
      </c>
      <c r="H8" s="104"/>
      <c r="I8" s="105">
        <f>D8+G8</f>
        <v>66292</v>
      </c>
      <c r="J8" s="106"/>
      <c r="K8" s="107">
        <v>-970</v>
      </c>
      <c r="L8" s="108"/>
      <c r="N8" s="30"/>
    </row>
    <row r="9" spans="2:14" ht="19.5" customHeight="1" x14ac:dyDescent="0.15">
      <c r="B9" s="116"/>
      <c r="C9" s="31" t="s">
        <v>6</v>
      </c>
      <c r="D9" s="109">
        <v>124453</v>
      </c>
      <c r="E9" s="110"/>
      <c r="F9" s="111"/>
      <c r="G9" s="103">
        <v>2341</v>
      </c>
      <c r="H9" s="104"/>
      <c r="I9" s="105">
        <f>D9+G9</f>
        <v>126794</v>
      </c>
      <c r="J9" s="106"/>
      <c r="K9" s="107">
        <v>-1797</v>
      </c>
      <c r="L9" s="108"/>
      <c r="N9" s="30"/>
    </row>
    <row r="10" spans="2:14" ht="19.5" customHeight="1" x14ac:dyDescent="0.15">
      <c r="B10" s="65" t="s">
        <v>7</v>
      </c>
      <c r="C10" s="71"/>
      <c r="D10" s="109">
        <v>63598</v>
      </c>
      <c r="E10" s="110"/>
      <c r="F10" s="111"/>
      <c r="G10" s="112">
        <v>1485</v>
      </c>
      <c r="H10" s="113"/>
      <c r="I10" s="105">
        <f>D10+G10</f>
        <v>65083</v>
      </c>
      <c r="J10" s="106"/>
      <c r="K10" s="107">
        <v>-150</v>
      </c>
      <c r="L10" s="108"/>
      <c r="N10" s="30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102" t="s">
        <v>50</v>
      </c>
      <c r="J11" s="102"/>
      <c r="K11" s="102"/>
      <c r="L11" s="102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65" t="s">
        <v>8</v>
      </c>
      <c r="C13" s="66"/>
      <c r="D13" s="71"/>
      <c r="E13" s="31" t="s">
        <v>7</v>
      </c>
      <c r="F13" s="65" t="s">
        <v>9</v>
      </c>
      <c r="G13" s="71"/>
      <c r="H13" s="65" t="s">
        <v>8</v>
      </c>
      <c r="I13" s="71"/>
      <c r="J13" s="65" t="s">
        <v>7</v>
      </c>
      <c r="K13" s="71"/>
      <c r="L13" s="31" t="s">
        <v>10</v>
      </c>
    </row>
    <row r="14" spans="2:14" ht="19.5" customHeight="1" x14ac:dyDescent="0.15">
      <c r="B14" s="95" t="s">
        <v>11</v>
      </c>
      <c r="C14" s="96"/>
      <c r="D14" s="97"/>
      <c r="E14" s="32">
        <v>5019</v>
      </c>
      <c r="F14" s="26"/>
      <c r="G14" s="28">
        <v>10329</v>
      </c>
      <c r="H14" s="100" t="s">
        <v>12</v>
      </c>
      <c r="I14" s="101"/>
      <c r="J14" s="93">
        <v>578</v>
      </c>
      <c r="K14" s="94"/>
      <c r="L14" s="32">
        <v>1069</v>
      </c>
    </row>
    <row r="15" spans="2:14" ht="19.5" customHeight="1" x14ac:dyDescent="0.15">
      <c r="B15" s="95" t="s">
        <v>13</v>
      </c>
      <c r="C15" s="96"/>
      <c r="D15" s="97"/>
      <c r="E15" s="32">
        <v>4597</v>
      </c>
      <c r="F15" s="26"/>
      <c r="G15" s="28">
        <v>9425</v>
      </c>
      <c r="H15" s="100" t="s">
        <v>14</v>
      </c>
      <c r="I15" s="101"/>
      <c r="J15" s="93">
        <v>608</v>
      </c>
      <c r="K15" s="94"/>
      <c r="L15" s="32">
        <v>1128</v>
      </c>
    </row>
    <row r="16" spans="2:14" ht="19.5" customHeight="1" x14ac:dyDescent="0.15">
      <c r="B16" s="95" t="s">
        <v>15</v>
      </c>
      <c r="C16" s="96"/>
      <c r="D16" s="97"/>
      <c r="E16" s="32">
        <v>12410</v>
      </c>
      <c r="F16" s="26"/>
      <c r="G16" s="28">
        <v>23501</v>
      </c>
      <c r="H16" s="100" t="s">
        <v>16</v>
      </c>
      <c r="I16" s="101"/>
      <c r="J16" s="93">
        <v>272</v>
      </c>
      <c r="K16" s="94"/>
      <c r="L16" s="32">
        <v>481</v>
      </c>
    </row>
    <row r="17" spans="2:12" ht="19.5" customHeight="1" x14ac:dyDescent="0.15">
      <c r="B17" s="95" t="s">
        <v>17</v>
      </c>
      <c r="C17" s="96"/>
      <c r="D17" s="97"/>
      <c r="E17" s="32">
        <v>998</v>
      </c>
      <c r="F17" s="26"/>
      <c r="G17" s="28">
        <v>1859</v>
      </c>
      <c r="H17" s="91" t="s">
        <v>18</v>
      </c>
      <c r="I17" s="92"/>
      <c r="J17" s="98">
        <v>1975</v>
      </c>
      <c r="K17" s="99"/>
      <c r="L17" s="34">
        <v>3995</v>
      </c>
    </row>
    <row r="18" spans="2:12" ht="19.5" customHeight="1" x14ac:dyDescent="0.15">
      <c r="B18" s="95" t="s">
        <v>19</v>
      </c>
      <c r="C18" s="96"/>
      <c r="D18" s="97"/>
      <c r="E18" s="32">
        <v>4526</v>
      </c>
      <c r="F18" s="26"/>
      <c r="G18" s="28">
        <v>8450</v>
      </c>
      <c r="H18" s="91" t="s">
        <v>20</v>
      </c>
      <c r="I18" s="92"/>
      <c r="J18" s="93">
        <v>3859</v>
      </c>
      <c r="K18" s="94"/>
      <c r="L18" s="32">
        <v>7795</v>
      </c>
    </row>
    <row r="19" spans="2:12" ht="19.5" customHeight="1" x14ac:dyDescent="0.15">
      <c r="B19" s="95" t="s">
        <v>21</v>
      </c>
      <c r="C19" s="96"/>
      <c r="D19" s="97"/>
      <c r="E19" s="32">
        <v>5745</v>
      </c>
      <c r="F19" s="26"/>
      <c r="G19" s="28">
        <v>11295</v>
      </c>
      <c r="H19" s="91" t="s">
        <v>53</v>
      </c>
      <c r="I19" s="92"/>
      <c r="J19" s="93">
        <v>4974</v>
      </c>
      <c r="K19" s="94"/>
      <c r="L19" s="32">
        <v>10150</v>
      </c>
    </row>
    <row r="20" spans="2:12" ht="19.5" customHeight="1" x14ac:dyDescent="0.15">
      <c r="B20" s="95" t="s">
        <v>22</v>
      </c>
      <c r="C20" s="96"/>
      <c r="D20" s="97"/>
      <c r="E20" s="32">
        <v>5753</v>
      </c>
      <c r="F20" s="26"/>
      <c r="G20" s="28">
        <v>11533</v>
      </c>
      <c r="H20" s="91" t="s">
        <v>23</v>
      </c>
      <c r="I20" s="92"/>
      <c r="J20" s="93">
        <v>5677</v>
      </c>
      <c r="K20" s="94"/>
      <c r="L20" s="32">
        <v>11195</v>
      </c>
    </row>
    <row r="21" spans="2:12" ht="19.5" customHeight="1" x14ac:dyDescent="0.15">
      <c r="B21" s="95" t="s">
        <v>24</v>
      </c>
      <c r="C21" s="96"/>
      <c r="D21" s="97"/>
      <c r="E21" s="32">
        <v>108</v>
      </c>
      <c r="F21" s="26"/>
      <c r="G21" s="28">
        <v>136</v>
      </c>
      <c r="H21" s="91" t="s">
        <v>25</v>
      </c>
      <c r="I21" s="92"/>
      <c r="J21" s="93">
        <v>1219</v>
      </c>
      <c r="K21" s="94"/>
      <c r="L21" s="32">
        <v>2098</v>
      </c>
    </row>
    <row r="22" spans="2:12" ht="19.5" customHeight="1" x14ac:dyDescent="0.15">
      <c r="B22" s="95" t="s">
        <v>26</v>
      </c>
      <c r="C22" s="96"/>
      <c r="D22" s="97"/>
      <c r="E22" s="32">
        <v>362</v>
      </c>
      <c r="F22" s="26"/>
      <c r="G22" s="28">
        <v>652</v>
      </c>
      <c r="H22" s="91" t="s">
        <v>27</v>
      </c>
      <c r="I22" s="92"/>
      <c r="J22" s="93">
        <v>501</v>
      </c>
      <c r="K22" s="94"/>
      <c r="L22" s="32">
        <v>752</v>
      </c>
    </row>
    <row r="23" spans="2:12" ht="19.5" customHeight="1" x14ac:dyDescent="0.15">
      <c r="B23" s="88" t="s">
        <v>28</v>
      </c>
      <c r="C23" s="89"/>
      <c r="D23" s="90"/>
      <c r="E23" s="32">
        <v>1069</v>
      </c>
      <c r="F23" s="26"/>
      <c r="G23" s="28">
        <v>2226</v>
      </c>
      <c r="H23" s="91" t="s">
        <v>29</v>
      </c>
      <c r="I23" s="92"/>
      <c r="J23" s="93">
        <v>1740</v>
      </c>
      <c r="K23" s="94"/>
      <c r="L23" s="32">
        <v>3303</v>
      </c>
    </row>
    <row r="24" spans="2:12" ht="19.5" customHeight="1" x14ac:dyDescent="0.15">
      <c r="B24" s="95" t="s">
        <v>30</v>
      </c>
      <c r="C24" s="96"/>
      <c r="D24" s="97"/>
      <c r="E24" s="32">
        <v>1173</v>
      </c>
      <c r="F24" s="26"/>
      <c r="G24" s="28">
        <v>2423</v>
      </c>
      <c r="H24" s="91" t="s">
        <v>31</v>
      </c>
      <c r="I24" s="92"/>
      <c r="J24" s="93">
        <v>435</v>
      </c>
      <c r="K24" s="94"/>
      <c r="L24" s="32">
        <v>658</v>
      </c>
    </row>
    <row r="25" spans="2:12" ht="19.5" customHeight="1" x14ac:dyDescent="0.15">
      <c r="B25" s="8" t="s">
        <v>51</v>
      </c>
      <c r="C25" s="27"/>
      <c r="D25" s="27"/>
      <c r="E25" s="27"/>
      <c r="F25" s="7"/>
      <c r="G25" s="7"/>
      <c r="H25" s="27"/>
      <c r="I25" s="27"/>
      <c r="J25" s="35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36"/>
      <c r="K26" s="10"/>
      <c r="L26" s="11"/>
    </row>
    <row r="27" spans="2:12" ht="17.100000000000001" customHeight="1" x14ac:dyDescent="0.15">
      <c r="B27" s="67" t="s">
        <v>32</v>
      </c>
      <c r="C27" s="72"/>
      <c r="D27" s="76" t="s">
        <v>33</v>
      </c>
      <c r="E27" s="77"/>
      <c r="F27" s="82" t="s">
        <v>34</v>
      </c>
      <c r="G27" s="83"/>
      <c r="H27" s="66" t="s">
        <v>55</v>
      </c>
      <c r="I27" s="66"/>
      <c r="J27" s="66"/>
      <c r="K27" s="66"/>
      <c r="L27" s="71"/>
    </row>
    <row r="28" spans="2:12" ht="17.100000000000001" customHeight="1" x14ac:dyDescent="0.15">
      <c r="B28" s="73"/>
      <c r="C28" s="74"/>
      <c r="D28" s="78"/>
      <c r="E28" s="79"/>
      <c r="F28" s="84"/>
      <c r="G28" s="85"/>
      <c r="H28" s="68" t="s">
        <v>35</v>
      </c>
      <c r="I28" s="68"/>
      <c r="J28" s="68"/>
      <c r="K28" s="68"/>
      <c r="L28" s="72"/>
    </row>
    <row r="29" spans="2:12" ht="17.100000000000001" customHeight="1" x14ac:dyDescent="0.15">
      <c r="B29" s="69"/>
      <c r="C29" s="75"/>
      <c r="D29" s="80"/>
      <c r="E29" s="81"/>
      <c r="F29" s="86"/>
      <c r="G29" s="87"/>
      <c r="H29" s="66" t="s">
        <v>36</v>
      </c>
      <c r="I29" s="71"/>
      <c r="J29" s="65" t="s">
        <v>37</v>
      </c>
      <c r="K29" s="71"/>
      <c r="L29" s="31" t="s">
        <v>38</v>
      </c>
    </row>
    <row r="30" spans="2:12" ht="19.5" customHeight="1" x14ac:dyDescent="0.15">
      <c r="B30" s="56">
        <v>46022</v>
      </c>
      <c r="C30" s="57"/>
      <c r="D30" s="58">
        <f>ROUND(B30/I9,4)</f>
        <v>0.36299999999999999</v>
      </c>
      <c r="E30" s="59"/>
      <c r="F30" s="60">
        <v>2214</v>
      </c>
      <c r="G30" s="61"/>
      <c r="H30" s="19"/>
      <c r="I30" s="15">
        <v>0.36</v>
      </c>
      <c r="J30" s="62">
        <v>0.34599999999999997</v>
      </c>
      <c r="K30" s="63"/>
      <c r="L30" s="18">
        <v>0.28599999999999998</v>
      </c>
    </row>
    <row r="31" spans="2:12" ht="19.5" customHeight="1" x14ac:dyDescent="0.15">
      <c r="B31" s="22" t="s">
        <v>52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39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64" t="s">
        <v>40</v>
      </c>
      <c r="C34" s="64"/>
      <c r="D34" s="65" t="s">
        <v>41</v>
      </c>
      <c r="E34" s="66"/>
      <c r="F34" s="66"/>
      <c r="G34" s="66"/>
      <c r="H34" s="66"/>
      <c r="I34" s="66"/>
      <c r="J34" s="67" t="s">
        <v>42</v>
      </c>
      <c r="K34" s="68"/>
      <c r="L34" s="24" t="s">
        <v>48</v>
      </c>
    </row>
    <row r="35" spans="2:12" ht="19.5" customHeight="1" x14ac:dyDescent="0.15">
      <c r="B35" s="64"/>
      <c r="C35" s="64"/>
      <c r="D35" s="65" t="s">
        <v>43</v>
      </c>
      <c r="E35" s="71"/>
      <c r="F35" s="65" t="s">
        <v>44</v>
      </c>
      <c r="G35" s="71"/>
      <c r="H35" s="65" t="s">
        <v>45</v>
      </c>
      <c r="I35" s="71"/>
      <c r="J35" s="69"/>
      <c r="K35" s="70"/>
      <c r="L35" s="25" t="s">
        <v>46</v>
      </c>
    </row>
    <row r="36" spans="2:12" ht="19.5" customHeight="1" x14ac:dyDescent="0.15">
      <c r="B36" s="50" t="s">
        <v>47</v>
      </c>
      <c r="C36" s="51"/>
      <c r="D36" s="47">
        <v>136757</v>
      </c>
      <c r="E36" s="52"/>
      <c r="F36" s="53">
        <v>64455</v>
      </c>
      <c r="G36" s="53"/>
      <c r="H36" s="53">
        <v>72302</v>
      </c>
      <c r="I36" s="53"/>
      <c r="J36" s="47">
        <v>59080</v>
      </c>
      <c r="K36" s="48"/>
      <c r="L36" s="54">
        <v>873.67</v>
      </c>
    </row>
    <row r="37" spans="2:12" ht="19.5" customHeight="1" x14ac:dyDescent="0.15">
      <c r="B37" s="50" t="s">
        <v>54</v>
      </c>
      <c r="C37" s="51"/>
      <c r="D37" s="47">
        <v>129125</v>
      </c>
      <c r="E37" s="52"/>
      <c r="F37" s="53">
        <v>60981</v>
      </c>
      <c r="G37" s="53"/>
      <c r="H37" s="53">
        <v>68144</v>
      </c>
      <c r="I37" s="53"/>
      <c r="J37" s="47">
        <v>57911</v>
      </c>
      <c r="K37" s="48"/>
      <c r="L37" s="55"/>
    </row>
    <row r="38" spans="2:12" ht="19.5" customHeight="1" x14ac:dyDescent="0.15">
      <c r="B38" s="49" t="s">
        <v>59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</row>
  </sheetData>
  <mergeCells count="91">
    <mergeCell ref="B1:L1"/>
    <mergeCell ref="B4:E4"/>
    <mergeCell ref="D5:F6"/>
    <mergeCell ref="G5:H6"/>
    <mergeCell ref="I5:J6"/>
    <mergeCell ref="K5:L6"/>
    <mergeCell ref="D8:F8"/>
    <mergeCell ref="G8:H8"/>
    <mergeCell ref="I8:J8"/>
    <mergeCell ref="K8:L8"/>
    <mergeCell ref="D9:F9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I11:L11"/>
    <mergeCell ref="B13:D13"/>
    <mergeCell ref="F13:G13"/>
    <mergeCell ref="H13:I13"/>
    <mergeCell ref="J13:K13"/>
    <mergeCell ref="B15:D15"/>
    <mergeCell ref="H15:I15"/>
    <mergeCell ref="J15:K15"/>
    <mergeCell ref="B16:D16"/>
    <mergeCell ref="H16:I16"/>
    <mergeCell ref="J16:K16"/>
    <mergeCell ref="B17:D17"/>
    <mergeCell ref="H17:I17"/>
    <mergeCell ref="J17:K17"/>
    <mergeCell ref="B18:D18"/>
    <mergeCell ref="H18:I18"/>
    <mergeCell ref="J18:K18"/>
    <mergeCell ref="B19:D19"/>
    <mergeCell ref="H19:I19"/>
    <mergeCell ref="J19:K19"/>
    <mergeCell ref="B20:D20"/>
    <mergeCell ref="H20:I20"/>
    <mergeCell ref="J20:K20"/>
    <mergeCell ref="B21:D21"/>
    <mergeCell ref="H21:I21"/>
    <mergeCell ref="J21:K21"/>
    <mergeCell ref="B22:D22"/>
    <mergeCell ref="H22:I22"/>
    <mergeCell ref="J22:K22"/>
    <mergeCell ref="B23:D23"/>
    <mergeCell ref="H23:I23"/>
    <mergeCell ref="J23:K23"/>
    <mergeCell ref="B24:D24"/>
    <mergeCell ref="H24:I24"/>
    <mergeCell ref="J24:K24"/>
    <mergeCell ref="B27:C29"/>
    <mergeCell ref="D27:E29"/>
    <mergeCell ref="F27:G29"/>
    <mergeCell ref="H27:L27"/>
    <mergeCell ref="H28:L28"/>
    <mergeCell ref="H29:I29"/>
    <mergeCell ref="J29:K29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view="pageBreakPreview" zoomScaleNormal="100" zoomScaleSheetLayoutView="100" workbookViewId="0"/>
  </sheetViews>
  <sheetFormatPr defaultColWidth="9" defaultRowHeight="13.5" x14ac:dyDescent="0.15"/>
  <cols>
    <col min="1" max="1" width="3.125" style="41" customWidth="1"/>
    <col min="2" max="2" width="4.375" style="41" customWidth="1"/>
    <col min="3" max="3" width="8.625" style="41" customWidth="1"/>
    <col min="4" max="4" width="1.625" style="41" customWidth="1"/>
    <col min="5" max="5" width="11.25" style="41" customWidth="1"/>
    <col min="6" max="6" width="3.375" style="41" customWidth="1"/>
    <col min="7" max="7" width="9.875" style="41" customWidth="1"/>
    <col min="8" max="8" width="6.25" style="41" customWidth="1"/>
    <col min="9" max="9" width="8.25" style="41" customWidth="1"/>
    <col min="10" max="10" width="7.625" style="41" customWidth="1"/>
    <col min="11" max="11" width="3.625" style="41" customWidth="1"/>
    <col min="12" max="12" width="12" style="41" customWidth="1"/>
    <col min="13" max="16384" width="9" style="41"/>
  </cols>
  <sheetData>
    <row r="1" spans="2:14" ht="28.5" x14ac:dyDescent="0.15">
      <c r="B1" s="117" t="s">
        <v>83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2:14" ht="21.75" customHeight="1" x14ac:dyDescent="0.15">
      <c r="H2" s="42"/>
      <c r="L2" s="40" t="s">
        <v>56</v>
      </c>
    </row>
    <row r="3" spans="2:14" ht="9" customHeight="1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/>
    </row>
    <row r="4" spans="2:14" x14ac:dyDescent="0.15">
      <c r="B4" s="119" t="s">
        <v>84</v>
      </c>
      <c r="C4" s="119"/>
      <c r="D4" s="119"/>
      <c r="E4" s="119"/>
      <c r="F4" s="37"/>
      <c r="G4" s="38"/>
      <c r="H4" s="38" t="s">
        <v>57</v>
      </c>
      <c r="I4" s="37"/>
      <c r="J4" s="37"/>
      <c r="K4" s="37"/>
      <c r="L4" s="37"/>
    </row>
    <row r="5" spans="2:14" ht="19.5" customHeight="1" x14ac:dyDescent="0.15">
      <c r="B5" s="3"/>
      <c r="C5" s="4"/>
      <c r="D5" s="120" t="s">
        <v>0</v>
      </c>
      <c r="E5" s="121"/>
      <c r="F5" s="122"/>
      <c r="G5" s="120" t="s">
        <v>1</v>
      </c>
      <c r="H5" s="122"/>
      <c r="I5" s="126" t="s">
        <v>2</v>
      </c>
      <c r="J5" s="127"/>
      <c r="K5" s="130" t="s">
        <v>71</v>
      </c>
      <c r="L5" s="72"/>
    </row>
    <row r="6" spans="2:14" ht="19.5" customHeight="1" x14ac:dyDescent="0.15">
      <c r="B6" s="5"/>
      <c r="C6" s="6"/>
      <c r="D6" s="123"/>
      <c r="E6" s="124"/>
      <c r="F6" s="125"/>
      <c r="G6" s="123"/>
      <c r="H6" s="125"/>
      <c r="I6" s="128"/>
      <c r="J6" s="129"/>
      <c r="K6" s="69"/>
      <c r="L6" s="75"/>
    </row>
    <row r="7" spans="2:14" ht="19.5" customHeight="1" x14ac:dyDescent="0.15">
      <c r="B7" s="114" t="s">
        <v>3</v>
      </c>
      <c r="C7" s="31" t="s">
        <v>4</v>
      </c>
      <c r="D7" s="109">
        <v>58444</v>
      </c>
      <c r="E7" s="110"/>
      <c r="F7" s="111"/>
      <c r="G7" s="103">
        <v>1142</v>
      </c>
      <c r="H7" s="104"/>
      <c r="I7" s="105">
        <f>D7+G7</f>
        <v>59586</v>
      </c>
      <c r="J7" s="106"/>
      <c r="K7" s="107">
        <v>-1070</v>
      </c>
      <c r="L7" s="108"/>
      <c r="N7" s="43"/>
    </row>
    <row r="8" spans="2:14" ht="19.5" customHeight="1" x14ac:dyDescent="0.15">
      <c r="B8" s="115"/>
      <c r="C8" s="31" t="s">
        <v>5</v>
      </c>
      <c r="D8" s="109">
        <v>64094</v>
      </c>
      <c r="E8" s="110"/>
      <c r="F8" s="111"/>
      <c r="G8" s="103">
        <v>1335</v>
      </c>
      <c r="H8" s="104"/>
      <c r="I8" s="105">
        <f>D8+G8</f>
        <v>65429</v>
      </c>
      <c r="J8" s="106"/>
      <c r="K8" s="107">
        <v>-1136</v>
      </c>
      <c r="L8" s="108"/>
      <c r="N8" s="43"/>
    </row>
    <row r="9" spans="2:14" ht="19.5" customHeight="1" x14ac:dyDescent="0.15">
      <c r="B9" s="116"/>
      <c r="C9" s="31" t="s">
        <v>6</v>
      </c>
      <c r="D9" s="109">
        <v>122538</v>
      </c>
      <c r="E9" s="110"/>
      <c r="F9" s="111"/>
      <c r="G9" s="103">
        <v>2477</v>
      </c>
      <c r="H9" s="104"/>
      <c r="I9" s="105">
        <f>D9+G9</f>
        <v>125015</v>
      </c>
      <c r="J9" s="106"/>
      <c r="K9" s="107">
        <v>-2206</v>
      </c>
      <c r="L9" s="108"/>
      <c r="N9" s="43"/>
    </row>
    <row r="10" spans="2:14" ht="19.5" customHeight="1" x14ac:dyDescent="0.15">
      <c r="B10" s="65" t="s">
        <v>7</v>
      </c>
      <c r="C10" s="71"/>
      <c r="D10" s="109">
        <v>63183</v>
      </c>
      <c r="E10" s="110"/>
      <c r="F10" s="111"/>
      <c r="G10" s="112">
        <v>1623</v>
      </c>
      <c r="H10" s="113"/>
      <c r="I10" s="105">
        <f>D10+G10</f>
        <v>64806</v>
      </c>
      <c r="J10" s="106"/>
      <c r="K10" s="107">
        <v>-422</v>
      </c>
      <c r="L10" s="108"/>
      <c r="N10" s="43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102" t="s">
        <v>50</v>
      </c>
      <c r="J11" s="102"/>
      <c r="K11" s="102"/>
      <c r="L11" s="102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65" t="s">
        <v>8</v>
      </c>
      <c r="C13" s="66"/>
      <c r="D13" s="71"/>
      <c r="E13" s="31" t="s">
        <v>7</v>
      </c>
      <c r="F13" s="65" t="s">
        <v>9</v>
      </c>
      <c r="G13" s="71"/>
      <c r="H13" s="65" t="s">
        <v>8</v>
      </c>
      <c r="I13" s="71"/>
      <c r="J13" s="65" t="s">
        <v>7</v>
      </c>
      <c r="K13" s="71"/>
      <c r="L13" s="31" t="s">
        <v>10</v>
      </c>
    </row>
    <row r="14" spans="2:14" ht="19.5" customHeight="1" x14ac:dyDescent="0.15">
      <c r="B14" s="95" t="s">
        <v>11</v>
      </c>
      <c r="C14" s="96"/>
      <c r="D14" s="97"/>
      <c r="E14" s="44">
        <v>4983</v>
      </c>
      <c r="F14" s="26"/>
      <c r="G14" s="45">
        <v>10198</v>
      </c>
      <c r="H14" s="100" t="s">
        <v>12</v>
      </c>
      <c r="I14" s="101"/>
      <c r="J14" s="134">
        <v>567</v>
      </c>
      <c r="K14" s="135"/>
      <c r="L14" s="44">
        <v>1038</v>
      </c>
    </row>
    <row r="15" spans="2:14" ht="19.5" customHeight="1" x14ac:dyDescent="0.15">
      <c r="B15" s="95" t="s">
        <v>13</v>
      </c>
      <c r="C15" s="96"/>
      <c r="D15" s="97"/>
      <c r="E15" s="44">
        <v>4604</v>
      </c>
      <c r="F15" s="26"/>
      <c r="G15" s="45">
        <v>9322</v>
      </c>
      <c r="H15" s="100" t="s">
        <v>14</v>
      </c>
      <c r="I15" s="101"/>
      <c r="J15" s="134">
        <v>614</v>
      </c>
      <c r="K15" s="135"/>
      <c r="L15" s="44">
        <v>1103</v>
      </c>
    </row>
    <row r="16" spans="2:14" ht="19.5" customHeight="1" x14ac:dyDescent="0.15">
      <c r="B16" s="95" t="s">
        <v>15</v>
      </c>
      <c r="C16" s="96"/>
      <c r="D16" s="97"/>
      <c r="E16" s="44">
        <v>12342</v>
      </c>
      <c r="F16" s="26"/>
      <c r="G16" s="45">
        <v>23188</v>
      </c>
      <c r="H16" s="100" t="s">
        <v>16</v>
      </c>
      <c r="I16" s="101"/>
      <c r="J16" s="134">
        <v>276</v>
      </c>
      <c r="K16" s="135"/>
      <c r="L16" s="44">
        <v>477</v>
      </c>
    </row>
    <row r="17" spans="2:12" ht="19.5" customHeight="1" x14ac:dyDescent="0.15">
      <c r="B17" s="95" t="s">
        <v>17</v>
      </c>
      <c r="C17" s="96"/>
      <c r="D17" s="97"/>
      <c r="E17" s="44">
        <v>1022</v>
      </c>
      <c r="F17" s="26"/>
      <c r="G17" s="45">
        <v>1880</v>
      </c>
      <c r="H17" s="91" t="s">
        <v>18</v>
      </c>
      <c r="I17" s="92"/>
      <c r="J17" s="136">
        <v>1920</v>
      </c>
      <c r="K17" s="137"/>
      <c r="L17" s="46">
        <v>3852</v>
      </c>
    </row>
    <row r="18" spans="2:12" ht="19.5" customHeight="1" x14ac:dyDescent="0.15">
      <c r="B18" s="95" t="s">
        <v>19</v>
      </c>
      <c r="C18" s="96"/>
      <c r="D18" s="97"/>
      <c r="E18" s="44">
        <v>4468</v>
      </c>
      <c r="F18" s="26"/>
      <c r="G18" s="45">
        <v>8313</v>
      </c>
      <c r="H18" s="91" t="s">
        <v>20</v>
      </c>
      <c r="I18" s="92"/>
      <c r="J18" s="134">
        <v>3848</v>
      </c>
      <c r="K18" s="135"/>
      <c r="L18" s="44">
        <v>7699</v>
      </c>
    </row>
    <row r="19" spans="2:12" ht="19.5" customHeight="1" x14ac:dyDescent="0.15">
      <c r="B19" s="95" t="s">
        <v>21</v>
      </c>
      <c r="C19" s="96"/>
      <c r="D19" s="97"/>
      <c r="E19" s="44">
        <v>5683</v>
      </c>
      <c r="F19" s="26"/>
      <c r="G19" s="45">
        <v>11099</v>
      </c>
      <c r="H19" s="91" t="s">
        <v>53</v>
      </c>
      <c r="I19" s="92"/>
      <c r="J19" s="134">
        <v>4954</v>
      </c>
      <c r="K19" s="135"/>
      <c r="L19" s="44">
        <v>9999</v>
      </c>
    </row>
    <row r="20" spans="2:12" ht="19.5" customHeight="1" x14ac:dyDescent="0.15">
      <c r="B20" s="95" t="s">
        <v>22</v>
      </c>
      <c r="C20" s="96"/>
      <c r="D20" s="97"/>
      <c r="E20" s="44">
        <v>5739</v>
      </c>
      <c r="F20" s="26"/>
      <c r="G20" s="45">
        <v>11384</v>
      </c>
      <c r="H20" s="91" t="s">
        <v>23</v>
      </c>
      <c r="I20" s="92"/>
      <c r="J20" s="134">
        <v>5662</v>
      </c>
      <c r="K20" s="135"/>
      <c r="L20" s="44">
        <v>11048</v>
      </c>
    </row>
    <row r="21" spans="2:12" ht="19.5" customHeight="1" x14ac:dyDescent="0.15">
      <c r="B21" s="95" t="s">
        <v>24</v>
      </c>
      <c r="C21" s="96"/>
      <c r="D21" s="97"/>
      <c r="E21" s="44">
        <v>101</v>
      </c>
      <c r="F21" s="26"/>
      <c r="G21" s="45">
        <v>129</v>
      </c>
      <c r="H21" s="91" t="s">
        <v>25</v>
      </c>
      <c r="I21" s="92"/>
      <c r="J21" s="134">
        <v>1189</v>
      </c>
      <c r="K21" s="135"/>
      <c r="L21" s="44">
        <v>2012</v>
      </c>
    </row>
    <row r="22" spans="2:12" ht="19.5" customHeight="1" x14ac:dyDescent="0.15">
      <c r="B22" s="95" t="s">
        <v>26</v>
      </c>
      <c r="C22" s="96"/>
      <c r="D22" s="97"/>
      <c r="E22" s="44">
        <v>352</v>
      </c>
      <c r="F22" s="26"/>
      <c r="G22" s="45">
        <v>633</v>
      </c>
      <c r="H22" s="91" t="s">
        <v>27</v>
      </c>
      <c r="I22" s="92"/>
      <c r="J22" s="134">
        <v>484</v>
      </c>
      <c r="K22" s="135"/>
      <c r="L22" s="44">
        <v>716</v>
      </c>
    </row>
    <row r="23" spans="2:12" ht="19.5" customHeight="1" x14ac:dyDescent="0.15">
      <c r="B23" s="88" t="s">
        <v>28</v>
      </c>
      <c r="C23" s="89"/>
      <c r="D23" s="90"/>
      <c r="E23" s="44">
        <v>1052</v>
      </c>
      <c r="F23" s="26"/>
      <c r="G23" s="45">
        <v>2173</v>
      </c>
      <c r="H23" s="91" t="s">
        <v>29</v>
      </c>
      <c r="I23" s="92"/>
      <c r="J23" s="134">
        <v>1722</v>
      </c>
      <c r="K23" s="135"/>
      <c r="L23" s="44">
        <v>3232</v>
      </c>
    </row>
    <row r="24" spans="2:12" ht="19.5" customHeight="1" x14ac:dyDescent="0.15">
      <c r="B24" s="95" t="s">
        <v>30</v>
      </c>
      <c r="C24" s="96"/>
      <c r="D24" s="97"/>
      <c r="E24" s="44">
        <v>1175</v>
      </c>
      <c r="F24" s="26"/>
      <c r="G24" s="45">
        <v>2408</v>
      </c>
      <c r="H24" s="91" t="s">
        <v>31</v>
      </c>
      <c r="I24" s="92"/>
      <c r="J24" s="134">
        <v>426</v>
      </c>
      <c r="K24" s="135"/>
      <c r="L24" s="44">
        <v>635</v>
      </c>
    </row>
    <row r="25" spans="2:12" ht="19.5" customHeight="1" x14ac:dyDescent="0.15">
      <c r="B25" s="8" t="s">
        <v>51</v>
      </c>
      <c r="C25" s="27"/>
      <c r="D25" s="27"/>
      <c r="E25" s="27"/>
      <c r="F25" s="7"/>
      <c r="G25" s="7"/>
      <c r="H25" s="27"/>
      <c r="I25" s="27"/>
      <c r="J25" s="35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36"/>
      <c r="K26" s="10"/>
      <c r="L26" s="11"/>
    </row>
    <row r="27" spans="2:12" ht="17.100000000000001" customHeight="1" x14ac:dyDescent="0.15">
      <c r="B27" s="67" t="s">
        <v>32</v>
      </c>
      <c r="C27" s="72"/>
      <c r="D27" s="76" t="s">
        <v>33</v>
      </c>
      <c r="E27" s="77"/>
      <c r="F27" s="82" t="s">
        <v>34</v>
      </c>
      <c r="G27" s="83"/>
      <c r="H27" s="66" t="s">
        <v>55</v>
      </c>
      <c r="I27" s="66"/>
      <c r="J27" s="66"/>
      <c r="K27" s="66"/>
      <c r="L27" s="71"/>
    </row>
    <row r="28" spans="2:12" ht="17.100000000000001" customHeight="1" x14ac:dyDescent="0.15">
      <c r="B28" s="73"/>
      <c r="C28" s="74"/>
      <c r="D28" s="78"/>
      <c r="E28" s="79"/>
      <c r="F28" s="84"/>
      <c r="G28" s="85"/>
      <c r="H28" s="68" t="s">
        <v>35</v>
      </c>
      <c r="I28" s="68"/>
      <c r="J28" s="68"/>
      <c r="K28" s="68"/>
      <c r="L28" s="72"/>
    </row>
    <row r="29" spans="2:12" ht="17.100000000000001" customHeight="1" x14ac:dyDescent="0.15">
      <c r="B29" s="69"/>
      <c r="C29" s="75"/>
      <c r="D29" s="80"/>
      <c r="E29" s="81"/>
      <c r="F29" s="86"/>
      <c r="G29" s="87"/>
      <c r="H29" s="66" t="s">
        <v>36</v>
      </c>
      <c r="I29" s="71"/>
      <c r="J29" s="65" t="s">
        <v>37</v>
      </c>
      <c r="K29" s="71"/>
      <c r="L29" s="31" t="s">
        <v>38</v>
      </c>
    </row>
    <row r="30" spans="2:12" ht="19.5" customHeight="1" x14ac:dyDescent="0.15">
      <c r="B30" s="56">
        <v>45680</v>
      </c>
      <c r="C30" s="57"/>
      <c r="D30" s="58">
        <f>ROUND(B30/I9,4)</f>
        <v>0.3654</v>
      </c>
      <c r="E30" s="59"/>
      <c r="F30" s="60">
        <v>2118</v>
      </c>
      <c r="G30" s="61"/>
      <c r="H30" s="19"/>
      <c r="I30" s="15">
        <v>0.36</v>
      </c>
      <c r="J30" s="62">
        <v>0.34599999999999997</v>
      </c>
      <c r="K30" s="63"/>
      <c r="L30" s="18">
        <v>0.28599999999999998</v>
      </c>
    </row>
    <row r="31" spans="2:12" ht="19.5" customHeight="1" x14ac:dyDescent="0.15">
      <c r="B31" s="22" t="s">
        <v>52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39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64" t="s">
        <v>40</v>
      </c>
      <c r="C34" s="64"/>
      <c r="D34" s="65" t="s">
        <v>41</v>
      </c>
      <c r="E34" s="66"/>
      <c r="F34" s="66"/>
      <c r="G34" s="66"/>
      <c r="H34" s="66"/>
      <c r="I34" s="66"/>
      <c r="J34" s="67" t="s">
        <v>42</v>
      </c>
      <c r="K34" s="68"/>
      <c r="L34" s="24" t="s">
        <v>48</v>
      </c>
    </row>
    <row r="35" spans="2:12" ht="19.5" customHeight="1" x14ac:dyDescent="0.15">
      <c r="B35" s="64"/>
      <c r="C35" s="64"/>
      <c r="D35" s="65" t="s">
        <v>43</v>
      </c>
      <c r="E35" s="71"/>
      <c r="F35" s="65" t="s">
        <v>44</v>
      </c>
      <c r="G35" s="71"/>
      <c r="H35" s="65" t="s">
        <v>45</v>
      </c>
      <c r="I35" s="71"/>
      <c r="J35" s="69"/>
      <c r="K35" s="70"/>
      <c r="L35" s="25" t="s">
        <v>46</v>
      </c>
    </row>
    <row r="36" spans="2:12" ht="19.5" customHeight="1" x14ac:dyDescent="0.15">
      <c r="B36" s="50" t="s">
        <v>47</v>
      </c>
      <c r="C36" s="51"/>
      <c r="D36" s="47">
        <v>136757</v>
      </c>
      <c r="E36" s="52"/>
      <c r="F36" s="53">
        <v>64455</v>
      </c>
      <c r="G36" s="53"/>
      <c r="H36" s="53">
        <v>72302</v>
      </c>
      <c r="I36" s="53"/>
      <c r="J36" s="47">
        <v>59080</v>
      </c>
      <c r="K36" s="48"/>
      <c r="L36" s="54">
        <v>873.67</v>
      </c>
    </row>
    <row r="37" spans="2:12" ht="19.5" customHeight="1" x14ac:dyDescent="0.15">
      <c r="B37" s="50" t="s">
        <v>54</v>
      </c>
      <c r="C37" s="51"/>
      <c r="D37" s="47">
        <v>129125</v>
      </c>
      <c r="E37" s="52"/>
      <c r="F37" s="53">
        <v>60981</v>
      </c>
      <c r="G37" s="53"/>
      <c r="H37" s="53">
        <v>68144</v>
      </c>
      <c r="I37" s="53"/>
      <c r="J37" s="47">
        <v>57911</v>
      </c>
      <c r="K37" s="48"/>
      <c r="L37" s="55"/>
    </row>
    <row r="38" spans="2:12" ht="19.5" customHeight="1" x14ac:dyDescent="0.15">
      <c r="B38" s="49" t="s">
        <v>85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</row>
  </sheetData>
  <mergeCells count="91"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B27:C29"/>
    <mergeCell ref="D27:E29"/>
    <mergeCell ref="F27:G29"/>
    <mergeCell ref="H27:L27"/>
    <mergeCell ref="H28:L28"/>
    <mergeCell ref="H29:I29"/>
    <mergeCell ref="J29:K29"/>
    <mergeCell ref="B23:D23"/>
    <mergeCell ref="H23:I23"/>
    <mergeCell ref="J23:K23"/>
    <mergeCell ref="B24:D24"/>
    <mergeCell ref="H24:I24"/>
    <mergeCell ref="J24:K24"/>
    <mergeCell ref="B21:D21"/>
    <mergeCell ref="H21:I21"/>
    <mergeCell ref="J21:K21"/>
    <mergeCell ref="B22:D22"/>
    <mergeCell ref="H22:I22"/>
    <mergeCell ref="J22:K22"/>
    <mergeCell ref="B19:D19"/>
    <mergeCell ref="H19:I19"/>
    <mergeCell ref="J19:K19"/>
    <mergeCell ref="B20:D20"/>
    <mergeCell ref="H20:I20"/>
    <mergeCell ref="J20:K20"/>
    <mergeCell ref="B17:D17"/>
    <mergeCell ref="H17:I17"/>
    <mergeCell ref="J17:K17"/>
    <mergeCell ref="B18:D18"/>
    <mergeCell ref="H18:I18"/>
    <mergeCell ref="J18:K18"/>
    <mergeCell ref="B15:D15"/>
    <mergeCell ref="H15:I15"/>
    <mergeCell ref="J15:K15"/>
    <mergeCell ref="B16:D16"/>
    <mergeCell ref="H16:I16"/>
    <mergeCell ref="J16:K16"/>
    <mergeCell ref="I11:L11"/>
    <mergeCell ref="B13:D13"/>
    <mergeCell ref="F13:G13"/>
    <mergeCell ref="H13:I13"/>
    <mergeCell ref="J13:K13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B1:L1"/>
    <mergeCell ref="B4:E4"/>
    <mergeCell ref="D5:F6"/>
    <mergeCell ref="G5:H6"/>
    <mergeCell ref="I5:J6"/>
    <mergeCell ref="K5:L6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view="pageBreakPreview" zoomScaleNormal="100" zoomScaleSheetLayoutView="100" workbookViewId="0"/>
  </sheetViews>
  <sheetFormatPr defaultColWidth="9" defaultRowHeight="13.5" x14ac:dyDescent="0.15"/>
  <cols>
    <col min="1" max="1" width="3.125" style="41" customWidth="1"/>
    <col min="2" max="2" width="4.375" style="41" customWidth="1"/>
    <col min="3" max="3" width="8.625" style="41" customWidth="1"/>
    <col min="4" max="4" width="1.625" style="41" customWidth="1"/>
    <col min="5" max="5" width="11.25" style="41" customWidth="1"/>
    <col min="6" max="6" width="3.375" style="41" customWidth="1"/>
    <col min="7" max="7" width="9.875" style="41" customWidth="1"/>
    <col min="8" max="8" width="6.25" style="41" customWidth="1"/>
    <col min="9" max="9" width="8.25" style="41" customWidth="1"/>
    <col min="10" max="10" width="7.625" style="41" customWidth="1"/>
    <col min="11" max="11" width="3.625" style="41" customWidth="1"/>
    <col min="12" max="12" width="12" style="41" customWidth="1"/>
    <col min="13" max="16384" width="9" style="41"/>
  </cols>
  <sheetData>
    <row r="1" spans="2:14" ht="28.5" x14ac:dyDescent="0.15">
      <c r="B1" s="117" t="s">
        <v>86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2:14" ht="21.75" customHeight="1" x14ac:dyDescent="0.15">
      <c r="H2" s="42"/>
      <c r="L2" s="40" t="s">
        <v>56</v>
      </c>
    </row>
    <row r="3" spans="2:14" ht="9" customHeight="1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/>
    </row>
    <row r="4" spans="2:14" x14ac:dyDescent="0.15">
      <c r="B4" s="119" t="s">
        <v>87</v>
      </c>
      <c r="C4" s="119"/>
      <c r="D4" s="119"/>
      <c r="E4" s="119"/>
      <c r="F4" s="37"/>
      <c r="G4" s="38"/>
      <c r="H4" s="38" t="s">
        <v>57</v>
      </c>
      <c r="I4" s="37"/>
      <c r="J4" s="37"/>
      <c r="K4" s="37"/>
      <c r="L4" s="37"/>
    </row>
    <row r="5" spans="2:14" ht="19.5" customHeight="1" x14ac:dyDescent="0.15">
      <c r="B5" s="3"/>
      <c r="C5" s="4"/>
      <c r="D5" s="120" t="s">
        <v>0</v>
      </c>
      <c r="E5" s="121"/>
      <c r="F5" s="122"/>
      <c r="G5" s="120" t="s">
        <v>1</v>
      </c>
      <c r="H5" s="122"/>
      <c r="I5" s="126" t="s">
        <v>2</v>
      </c>
      <c r="J5" s="127"/>
      <c r="K5" s="130" t="s">
        <v>71</v>
      </c>
      <c r="L5" s="72"/>
    </row>
    <row r="6" spans="2:14" ht="19.5" customHeight="1" x14ac:dyDescent="0.15">
      <c r="B6" s="5"/>
      <c r="C6" s="6"/>
      <c r="D6" s="123"/>
      <c r="E6" s="124"/>
      <c r="F6" s="125"/>
      <c r="G6" s="123"/>
      <c r="H6" s="125"/>
      <c r="I6" s="128"/>
      <c r="J6" s="129"/>
      <c r="K6" s="69"/>
      <c r="L6" s="75"/>
    </row>
    <row r="7" spans="2:14" ht="19.5" customHeight="1" x14ac:dyDescent="0.15">
      <c r="B7" s="114" t="s">
        <v>3</v>
      </c>
      <c r="C7" s="31" t="s">
        <v>4</v>
      </c>
      <c r="D7" s="131">
        <v>58356</v>
      </c>
      <c r="E7" s="132"/>
      <c r="F7" s="133"/>
      <c r="G7" s="103">
        <v>1146</v>
      </c>
      <c r="H7" s="104"/>
      <c r="I7" s="105">
        <f>D7+G7</f>
        <v>59502</v>
      </c>
      <c r="J7" s="106"/>
      <c r="K7" s="107">
        <v>-1121</v>
      </c>
      <c r="L7" s="108"/>
      <c r="N7" s="43"/>
    </row>
    <row r="8" spans="2:14" ht="19.5" customHeight="1" x14ac:dyDescent="0.15">
      <c r="B8" s="115"/>
      <c r="C8" s="31" t="s">
        <v>5</v>
      </c>
      <c r="D8" s="131">
        <v>63998</v>
      </c>
      <c r="E8" s="132"/>
      <c r="F8" s="133"/>
      <c r="G8" s="103">
        <v>1323</v>
      </c>
      <c r="H8" s="104"/>
      <c r="I8" s="105">
        <f>D8+G8</f>
        <v>65321</v>
      </c>
      <c r="J8" s="106"/>
      <c r="K8" s="107">
        <v>-1124</v>
      </c>
      <c r="L8" s="108"/>
      <c r="N8" s="43"/>
    </row>
    <row r="9" spans="2:14" ht="19.5" customHeight="1" x14ac:dyDescent="0.15">
      <c r="B9" s="116"/>
      <c r="C9" s="31" t="s">
        <v>6</v>
      </c>
      <c r="D9" s="131">
        <v>122354</v>
      </c>
      <c r="E9" s="132"/>
      <c r="F9" s="133"/>
      <c r="G9" s="103">
        <v>2469</v>
      </c>
      <c r="H9" s="104"/>
      <c r="I9" s="105">
        <f>D9+G9</f>
        <v>124823</v>
      </c>
      <c r="J9" s="106"/>
      <c r="K9" s="107">
        <v>-2245</v>
      </c>
      <c r="L9" s="108"/>
      <c r="N9" s="43"/>
    </row>
    <row r="10" spans="2:14" ht="19.5" customHeight="1" x14ac:dyDescent="0.15">
      <c r="B10" s="65" t="s">
        <v>7</v>
      </c>
      <c r="C10" s="71"/>
      <c r="D10" s="131">
        <v>63110</v>
      </c>
      <c r="E10" s="132"/>
      <c r="F10" s="133"/>
      <c r="G10" s="112">
        <v>1619</v>
      </c>
      <c r="H10" s="113"/>
      <c r="I10" s="105">
        <f>D10+G10</f>
        <v>64729</v>
      </c>
      <c r="J10" s="106"/>
      <c r="K10" s="107">
        <v>-448</v>
      </c>
      <c r="L10" s="108"/>
      <c r="N10" s="43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102" t="s">
        <v>50</v>
      </c>
      <c r="J11" s="102"/>
      <c r="K11" s="102"/>
      <c r="L11" s="102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65" t="s">
        <v>8</v>
      </c>
      <c r="C13" s="66"/>
      <c r="D13" s="71"/>
      <c r="E13" s="31" t="s">
        <v>7</v>
      </c>
      <c r="F13" s="65" t="s">
        <v>9</v>
      </c>
      <c r="G13" s="71"/>
      <c r="H13" s="65" t="s">
        <v>8</v>
      </c>
      <c r="I13" s="71"/>
      <c r="J13" s="65" t="s">
        <v>7</v>
      </c>
      <c r="K13" s="71"/>
      <c r="L13" s="31" t="s">
        <v>10</v>
      </c>
    </row>
    <row r="14" spans="2:14" ht="19.5" customHeight="1" x14ac:dyDescent="0.15">
      <c r="B14" s="95" t="s">
        <v>11</v>
      </c>
      <c r="C14" s="96"/>
      <c r="D14" s="97"/>
      <c r="E14" s="44">
        <v>4987</v>
      </c>
      <c r="F14" s="26"/>
      <c r="G14" s="45">
        <v>10197</v>
      </c>
      <c r="H14" s="100" t="s">
        <v>12</v>
      </c>
      <c r="I14" s="101"/>
      <c r="J14" s="134">
        <v>563</v>
      </c>
      <c r="K14" s="135"/>
      <c r="L14" s="44">
        <v>1034</v>
      </c>
    </row>
    <row r="15" spans="2:14" ht="19.5" customHeight="1" x14ac:dyDescent="0.15">
      <c r="B15" s="95" t="s">
        <v>13</v>
      </c>
      <c r="C15" s="96"/>
      <c r="D15" s="97"/>
      <c r="E15" s="44">
        <v>4598</v>
      </c>
      <c r="F15" s="26"/>
      <c r="G15" s="45">
        <v>9298</v>
      </c>
      <c r="H15" s="100" t="s">
        <v>14</v>
      </c>
      <c r="I15" s="101"/>
      <c r="J15" s="134">
        <v>615</v>
      </c>
      <c r="K15" s="135"/>
      <c r="L15" s="44">
        <v>1105</v>
      </c>
    </row>
    <row r="16" spans="2:14" ht="19.5" customHeight="1" x14ac:dyDescent="0.15">
      <c r="B16" s="95" t="s">
        <v>15</v>
      </c>
      <c r="C16" s="96"/>
      <c r="D16" s="97"/>
      <c r="E16" s="44">
        <v>12344</v>
      </c>
      <c r="F16" s="26"/>
      <c r="G16" s="45">
        <v>23185</v>
      </c>
      <c r="H16" s="100" t="s">
        <v>16</v>
      </c>
      <c r="I16" s="101"/>
      <c r="J16" s="134">
        <v>277</v>
      </c>
      <c r="K16" s="135"/>
      <c r="L16" s="44">
        <v>477</v>
      </c>
    </row>
    <row r="17" spans="2:12" ht="19.5" customHeight="1" x14ac:dyDescent="0.15">
      <c r="B17" s="95" t="s">
        <v>17</v>
      </c>
      <c r="C17" s="96"/>
      <c r="D17" s="97"/>
      <c r="E17" s="44">
        <v>1020</v>
      </c>
      <c r="F17" s="26"/>
      <c r="G17" s="45">
        <v>1878</v>
      </c>
      <c r="H17" s="91" t="s">
        <v>18</v>
      </c>
      <c r="I17" s="92"/>
      <c r="J17" s="136">
        <v>1916</v>
      </c>
      <c r="K17" s="137"/>
      <c r="L17" s="46">
        <v>3841</v>
      </c>
    </row>
    <row r="18" spans="2:12" ht="19.5" customHeight="1" x14ac:dyDescent="0.15">
      <c r="B18" s="95" t="s">
        <v>19</v>
      </c>
      <c r="C18" s="96"/>
      <c r="D18" s="97"/>
      <c r="E18" s="44">
        <v>4448</v>
      </c>
      <c r="F18" s="26"/>
      <c r="G18" s="45">
        <v>8258</v>
      </c>
      <c r="H18" s="91" t="s">
        <v>20</v>
      </c>
      <c r="I18" s="92"/>
      <c r="J18" s="134">
        <v>3840</v>
      </c>
      <c r="K18" s="135"/>
      <c r="L18" s="44">
        <v>7686</v>
      </c>
    </row>
    <row r="19" spans="2:12" ht="19.5" customHeight="1" x14ac:dyDescent="0.15">
      <c r="B19" s="95" t="s">
        <v>21</v>
      </c>
      <c r="C19" s="96"/>
      <c r="D19" s="97"/>
      <c r="E19" s="44">
        <v>5682</v>
      </c>
      <c r="F19" s="26"/>
      <c r="G19" s="45">
        <v>11090</v>
      </c>
      <c r="H19" s="91" t="s">
        <v>53</v>
      </c>
      <c r="I19" s="92"/>
      <c r="J19" s="134">
        <v>4954</v>
      </c>
      <c r="K19" s="135"/>
      <c r="L19" s="44">
        <v>9993</v>
      </c>
    </row>
    <row r="20" spans="2:12" ht="19.5" customHeight="1" x14ac:dyDescent="0.15">
      <c r="B20" s="95" t="s">
        <v>22</v>
      </c>
      <c r="C20" s="96"/>
      <c r="D20" s="97"/>
      <c r="E20" s="44">
        <v>5731</v>
      </c>
      <c r="F20" s="26"/>
      <c r="G20" s="45">
        <v>11376</v>
      </c>
      <c r="H20" s="91" t="s">
        <v>23</v>
      </c>
      <c r="I20" s="92"/>
      <c r="J20" s="134">
        <v>5648</v>
      </c>
      <c r="K20" s="135"/>
      <c r="L20" s="44">
        <v>11029</v>
      </c>
    </row>
    <row r="21" spans="2:12" ht="19.5" customHeight="1" x14ac:dyDescent="0.15">
      <c r="B21" s="95" t="s">
        <v>24</v>
      </c>
      <c r="C21" s="96"/>
      <c r="D21" s="97"/>
      <c r="E21" s="44">
        <v>101</v>
      </c>
      <c r="F21" s="26"/>
      <c r="G21" s="45">
        <v>127</v>
      </c>
      <c r="H21" s="91" t="s">
        <v>25</v>
      </c>
      <c r="I21" s="92"/>
      <c r="J21" s="134">
        <v>1186</v>
      </c>
      <c r="K21" s="135"/>
      <c r="L21" s="44">
        <v>2002</v>
      </c>
    </row>
    <row r="22" spans="2:12" ht="19.5" customHeight="1" x14ac:dyDescent="0.15">
      <c r="B22" s="95" t="s">
        <v>26</v>
      </c>
      <c r="C22" s="96"/>
      <c r="D22" s="97"/>
      <c r="E22" s="44">
        <v>351</v>
      </c>
      <c r="F22" s="26"/>
      <c r="G22" s="45">
        <v>631</v>
      </c>
      <c r="H22" s="91" t="s">
        <v>27</v>
      </c>
      <c r="I22" s="92"/>
      <c r="J22" s="134">
        <v>480</v>
      </c>
      <c r="K22" s="135"/>
      <c r="L22" s="44">
        <v>712</v>
      </c>
    </row>
    <row r="23" spans="2:12" ht="19.5" customHeight="1" x14ac:dyDescent="0.15">
      <c r="B23" s="88" t="s">
        <v>28</v>
      </c>
      <c r="C23" s="89"/>
      <c r="D23" s="90"/>
      <c r="E23" s="44">
        <v>1050</v>
      </c>
      <c r="F23" s="26"/>
      <c r="G23" s="45">
        <v>2168</v>
      </c>
      <c r="H23" s="91" t="s">
        <v>29</v>
      </c>
      <c r="I23" s="92"/>
      <c r="J23" s="134">
        <v>1718</v>
      </c>
      <c r="K23" s="135"/>
      <c r="L23" s="44">
        <v>3223</v>
      </c>
    </row>
    <row r="24" spans="2:12" ht="19.5" customHeight="1" x14ac:dyDescent="0.15">
      <c r="B24" s="95" t="s">
        <v>30</v>
      </c>
      <c r="C24" s="96"/>
      <c r="D24" s="97"/>
      <c r="E24" s="44">
        <v>1175</v>
      </c>
      <c r="F24" s="26"/>
      <c r="G24" s="45">
        <v>2409</v>
      </c>
      <c r="H24" s="91" t="s">
        <v>31</v>
      </c>
      <c r="I24" s="92"/>
      <c r="J24" s="134">
        <v>426</v>
      </c>
      <c r="K24" s="135"/>
      <c r="L24" s="44">
        <v>635</v>
      </c>
    </row>
    <row r="25" spans="2:12" ht="19.5" customHeight="1" x14ac:dyDescent="0.15">
      <c r="B25" s="8" t="s">
        <v>51</v>
      </c>
      <c r="C25" s="27"/>
      <c r="D25" s="27"/>
      <c r="E25" s="27"/>
      <c r="F25" s="7"/>
      <c r="G25" s="7"/>
      <c r="H25" s="27"/>
      <c r="I25" s="27"/>
      <c r="J25" s="35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36"/>
      <c r="K26" s="10"/>
      <c r="L26" s="11"/>
    </row>
    <row r="27" spans="2:12" ht="17.100000000000001" customHeight="1" x14ac:dyDescent="0.15">
      <c r="B27" s="67" t="s">
        <v>32</v>
      </c>
      <c r="C27" s="72"/>
      <c r="D27" s="76" t="s">
        <v>33</v>
      </c>
      <c r="E27" s="77"/>
      <c r="F27" s="82" t="s">
        <v>34</v>
      </c>
      <c r="G27" s="83"/>
      <c r="H27" s="66" t="s">
        <v>55</v>
      </c>
      <c r="I27" s="66"/>
      <c r="J27" s="66"/>
      <c r="K27" s="66"/>
      <c r="L27" s="71"/>
    </row>
    <row r="28" spans="2:12" ht="17.100000000000001" customHeight="1" x14ac:dyDescent="0.15">
      <c r="B28" s="73"/>
      <c r="C28" s="74"/>
      <c r="D28" s="78"/>
      <c r="E28" s="79"/>
      <c r="F28" s="84"/>
      <c r="G28" s="85"/>
      <c r="H28" s="68" t="s">
        <v>35</v>
      </c>
      <c r="I28" s="68"/>
      <c r="J28" s="68"/>
      <c r="K28" s="68"/>
      <c r="L28" s="72"/>
    </row>
    <row r="29" spans="2:12" ht="17.100000000000001" customHeight="1" x14ac:dyDescent="0.15">
      <c r="B29" s="69"/>
      <c r="C29" s="75"/>
      <c r="D29" s="80"/>
      <c r="E29" s="81"/>
      <c r="F29" s="86"/>
      <c r="G29" s="87"/>
      <c r="H29" s="66" t="s">
        <v>36</v>
      </c>
      <c r="I29" s="71"/>
      <c r="J29" s="65" t="s">
        <v>37</v>
      </c>
      <c r="K29" s="71"/>
      <c r="L29" s="31" t="s">
        <v>38</v>
      </c>
    </row>
    <row r="30" spans="2:12" ht="19.5" customHeight="1" x14ac:dyDescent="0.15">
      <c r="B30" s="56">
        <v>45619</v>
      </c>
      <c r="C30" s="57"/>
      <c r="D30" s="58">
        <f>ROUND(B30/I9,4)</f>
        <v>0.36549999999999999</v>
      </c>
      <c r="E30" s="59"/>
      <c r="F30" s="60">
        <v>2092</v>
      </c>
      <c r="G30" s="61"/>
      <c r="H30" s="19"/>
      <c r="I30" s="15">
        <v>0.36</v>
      </c>
      <c r="J30" s="62">
        <v>0.34599999999999997</v>
      </c>
      <c r="K30" s="63"/>
      <c r="L30" s="18">
        <v>0.28599999999999998</v>
      </c>
    </row>
    <row r="31" spans="2:12" ht="19.5" customHeight="1" x14ac:dyDescent="0.15">
      <c r="B31" s="22" t="s">
        <v>52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39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64" t="s">
        <v>40</v>
      </c>
      <c r="C34" s="64"/>
      <c r="D34" s="65" t="s">
        <v>41</v>
      </c>
      <c r="E34" s="66"/>
      <c r="F34" s="66"/>
      <c r="G34" s="66"/>
      <c r="H34" s="66"/>
      <c r="I34" s="66"/>
      <c r="J34" s="67" t="s">
        <v>42</v>
      </c>
      <c r="K34" s="68"/>
      <c r="L34" s="24" t="s">
        <v>48</v>
      </c>
    </row>
    <row r="35" spans="2:12" ht="19.5" customHeight="1" x14ac:dyDescent="0.15">
      <c r="B35" s="64"/>
      <c r="C35" s="64"/>
      <c r="D35" s="65" t="s">
        <v>43</v>
      </c>
      <c r="E35" s="71"/>
      <c r="F35" s="65" t="s">
        <v>44</v>
      </c>
      <c r="G35" s="71"/>
      <c r="H35" s="65" t="s">
        <v>45</v>
      </c>
      <c r="I35" s="71"/>
      <c r="J35" s="69"/>
      <c r="K35" s="70"/>
      <c r="L35" s="25" t="s">
        <v>46</v>
      </c>
    </row>
    <row r="36" spans="2:12" ht="19.5" customHeight="1" x14ac:dyDescent="0.15">
      <c r="B36" s="50" t="s">
        <v>47</v>
      </c>
      <c r="C36" s="51"/>
      <c r="D36" s="47">
        <v>136757</v>
      </c>
      <c r="E36" s="52"/>
      <c r="F36" s="53">
        <v>64455</v>
      </c>
      <c r="G36" s="53"/>
      <c r="H36" s="53">
        <v>72302</v>
      </c>
      <c r="I36" s="53"/>
      <c r="J36" s="47">
        <v>59080</v>
      </c>
      <c r="K36" s="48"/>
      <c r="L36" s="54">
        <v>873.67</v>
      </c>
    </row>
    <row r="37" spans="2:12" ht="19.5" customHeight="1" x14ac:dyDescent="0.15">
      <c r="B37" s="50" t="s">
        <v>54</v>
      </c>
      <c r="C37" s="51"/>
      <c r="D37" s="47">
        <v>129125</v>
      </c>
      <c r="E37" s="52"/>
      <c r="F37" s="53">
        <v>60981</v>
      </c>
      <c r="G37" s="53"/>
      <c r="H37" s="53">
        <v>68144</v>
      </c>
      <c r="I37" s="53"/>
      <c r="J37" s="47">
        <v>57911</v>
      </c>
      <c r="K37" s="48"/>
      <c r="L37" s="55"/>
    </row>
    <row r="38" spans="2:12" ht="19.5" customHeight="1" x14ac:dyDescent="0.15">
      <c r="B38" s="49" t="s">
        <v>85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</row>
  </sheetData>
  <mergeCells count="91">
    <mergeCell ref="B1:L1"/>
    <mergeCell ref="B4:E4"/>
    <mergeCell ref="D5:F6"/>
    <mergeCell ref="G5:H6"/>
    <mergeCell ref="I5:J6"/>
    <mergeCell ref="K5:L6"/>
    <mergeCell ref="D8:F8"/>
    <mergeCell ref="G8:H8"/>
    <mergeCell ref="I8:J8"/>
    <mergeCell ref="K8:L8"/>
    <mergeCell ref="D9:F9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I11:L11"/>
    <mergeCell ref="B13:D13"/>
    <mergeCell ref="F13:G13"/>
    <mergeCell ref="H13:I13"/>
    <mergeCell ref="J13:K13"/>
    <mergeCell ref="B15:D15"/>
    <mergeCell ref="H15:I15"/>
    <mergeCell ref="J15:K15"/>
    <mergeCell ref="B16:D16"/>
    <mergeCell ref="H16:I16"/>
    <mergeCell ref="J16:K16"/>
    <mergeCell ref="B17:D17"/>
    <mergeCell ref="H17:I17"/>
    <mergeCell ref="J17:K17"/>
    <mergeCell ref="B18:D18"/>
    <mergeCell ref="H18:I18"/>
    <mergeCell ref="J18:K18"/>
    <mergeCell ref="B19:D19"/>
    <mergeCell ref="H19:I19"/>
    <mergeCell ref="J19:K19"/>
    <mergeCell ref="B20:D20"/>
    <mergeCell ref="H20:I20"/>
    <mergeCell ref="J20:K20"/>
    <mergeCell ref="B21:D21"/>
    <mergeCell ref="H21:I21"/>
    <mergeCell ref="J21:K21"/>
    <mergeCell ref="B22:D22"/>
    <mergeCell ref="H22:I22"/>
    <mergeCell ref="J22:K22"/>
    <mergeCell ref="B23:D23"/>
    <mergeCell ref="H23:I23"/>
    <mergeCell ref="J23:K23"/>
    <mergeCell ref="B24:D24"/>
    <mergeCell ref="H24:I24"/>
    <mergeCell ref="J24:K24"/>
    <mergeCell ref="B27:C29"/>
    <mergeCell ref="D27:E29"/>
    <mergeCell ref="F27:G29"/>
    <mergeCell ref="H27:L27"/>
    <mergeCell ref="H28:L28"/>
    <mergeCell ref="H29:I29"/>
    <mergeCell ref="J29:K29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tabSelected="1" view="pageBreakPreview" zoomScaleNormal="100" zoomScaleSheetLayoutView="100" workbookViewId="0"/>
  </sheetViews>
  <sheetFormatPr defaultColWidth="9" defaultRowHeight="13.5" x14ac:dyDescent="0.15"/>
  <cols>
    <col min="1" max="1" width="3.125" style="41" customWidth="1"/>
    <col min="2" max="2" width="4.375" style="41" customWidth="1"/>
    <col min="3" max="3" width="8.625" style="41" customWidth="1"/>
    <col min="4" max="4" width="1.625" style="41" customWidth="1"/>
    <col min="5" max="5" width="11.25" style="41" customWidth="1"/>
    <col min="6" max="6" width="3.375" style="41" customWidth="1"/>
    <col min="7" max="7" width="9.875" style="41" customWidth="1"/>
    <col min="8" max="8" width="6.25" style="41" customWidth="1"/>
    <col min="9" max="9" width="8.25" style="41" customWidth="1"/>
    <col min="10" max="10" width="7.625" style="41" customWidth="1"/>
    <col min="11" max="11" width="3.625" style="41" customWidth="1"/>
    <col min="12" max="12" width="12" style="41" customWidth="1"/>
    <col min="13" max="16384" width="9" style="41"/>
  </cols>
  <sheetData>
    <row r="1" spans="2:14" ht="28.5" x14ac:dyDescent="0.15">
      <c r="B1" s="117" t="s">
        <v>88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2:14" ht="21.75" customHeight="1" x14ac:dyDescent="0.15">
      <c r="H2" s="42"/>
      <c r="L2" s="40" t="s">
        <v>56</v>
      </c>
    </row>
    <row r="3" spans="2:14" ht="9" customHeight="1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/>
    </row>
    <row r="4" spans="2:14" x14ac:dyDescent="0.15">
      <c r="B4" s="119" t="s">
        <v>89</v>
      </c>
      <c r="C4" s="119"/>
      <c r="D4" s="119"/>
      <c r="E4" s="119"/>
      <c r="F4" s="37"/>
      <c r="G4" s="38"/>
      <c r="H4" s="38" t="s">
        <v>57</v>
      </c>
      <c r="I4" s="37"/>
      <c r="J4" s="37"/>
      <c r="K4" s="37"/>
      <c r="L4" s="37"/>
    </row>
    <row r="5" spans="2:14" ht="19.5" customHeight="1" x14ac:dyDescent="0.15">
      <c r="B5" s="3"/>
      <c r="C5" s="4"/>
      <c r="D5" s="120" t="s">
        <v>0</v>
      </c>
      <c r="E5" s="121"/>
      <c r="F5" s="122"/>
      <c r="G5" s="120" t="s">
        <v>1</v>
      </c>
      <c r="H5" s="122"/>
      <c r="I5" s="126" t="s">
        <v>2</v>
      </c>
      <c r="J5" s="127"/>
      <c r="K5" s="130" t="s">
        <v>90</v>
      </c>
      <c r="L5" s="72"/>
    </row>
    <row r="6" spans="2:14" ht="19.5" customHeight="1" x14ac:dyDescent="0.15">
      <c r="B6" s="5"/>
      <c r="C6" s="6"/>
      <c r="D6" s="123"/>
      <c r="E6" s="124"/>
      <c r="F6" s="125"/>
      <c r="G6" s="123"/>
      <c r="H6" s="125"/>
      <c r="I6" s="128"/>
      <c r="J6" s="129"/>
      <c r="K6" s="69"/>
      <c r="L6" s="75"/>
    </row>
    <row r="7" spans="2:14" ht="19.5" customHeight="1" x14ac:dyDescent="0.15">
      <c r="B7" s="114" t="s">
        <v>3</v>
      </c>
      <c r="C7" s="31" t="s">
        <v>4</v>
      </c>
      <c r="D7" s="131">
        <v>58287</v>
      </c>
      <c r="E7" s="132"/>
      <c r="F7" s="133"/>
      <c r="G7" s="103">
        <v>1154</v>
      </c>
      <c r="H7" s="104"/>
      <c r="I7" s="105">
        <f>D7+G7</f>
        <v>59441</v>
      </c>
      <c r="J7" s="106"/>
      <c r="K7" s="107">
        <v>-1146</v>
      </c>
      <c r="L7" s="108"/>
      <c r="N7" s="43"/>
    </row>
    <row r="8" spans="2:14" ht="19.5" customHeight="1" x14ac:dyDescent="0.15">
      <c r="B8" s="115"/>
      <c r="C8" s="31" t="s">
        <v>5</v>
      </c>
      <c r="D8" s="131">
        <v>63936</v>
      </c>
      <c r="E8" s="132"/>
      <c r="F8" s="133"/>
      <c r="G8" s="103">
        <v>1343</v>
      </c>
      <c r="H8" s="104"/>
      <c r="I8" s="105">
        <f>D8+G8</f>
        <v>65279</v>
      </c>
      <c r="J8" s="106"/>
      <c r="K8" s="107">
        <v>-1083</v>
      </c>
      <c r="L8" s="108"/>
      <c r="N8" s="43"/>
    </row>
    <row r="9" spans="2:14" ht="19.5" customHeight="1" x14ac:dyDescent="0.15">
      <c r="B9" s="116"/>
      <c r="C9" s="31" t="s">
        <v>6</v>
      </c>
      <c r="D9" s="131">
        <v>122223</v>
      </c>
      <c r="E9" s="132"/>
      <c r="F9" s="133"/>
      <c r="G9" s="103">
        <v>2497</v>
      </c>
      <c r="H9" s="104"/>
      <c r="I9" s="105">
        <f>D9+G9</f>
        <v>124720</v>
      </c>
      <c r="J9" s="106"/>
      <c r="K9" s="107">
        <v>-2229</v>
      </c>
      <c r="L9" s="108"/>
      <c r="N9" s="43"/>
    </row>
    <row r="10" spans="2:14" ht="19.5" customHeight="1" x14ac:dyDescent="0.15">
      <c r="B10" s="65" t="s">
        <v>7</v>
      </c>
      <c r="C10" s="71"/>
      <c r="D10" s="131">
        <v>63073</v>
      </c>
      <c r="E10" s="132"/>
      <c r="F10" s="133"/>
      <c r="G10" s="112">
        <v>1646</v>
      </c>
      <c r="H10" s="113"/>
      <c r="I10" s="105">
        <f>D10+G10</f>
        <v>64719</v>
      </c>
      <c r="J10" s="106"/>
      <c r="K10" s="107">
        <v>-422</v>
      </c>
      <c r="L10" s="108"/>
      <c r="N10" s="43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102" t="s">
        <v>50</v>
      </c>
      <c r="J11" s="102"/>
      <c r="K11" s="102"/>
      <c r="L11" s="102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65" t="s">
        <v>8</v>
      </c>
      <c r="C13" s="66"/>
      <c r="D13" s="71"/>
      <c r="E13" s="31" t="s">
        <v>7</v>
      </c>
      <c r="F13" s="65" t="s">
        <v>9</v>
      </c>
      <c r="G13" s="71"/>
      <c r="H13" s="65" t="s">
        <v>8</v>
      </c>
      <c r="I13" s="71"/>
      <c r="J13" s="65" t="s">
        <v>7</v>
      </c>
      <c r="K13" s="71"/>
      <c r="L13" s="31" t="s">
        <v>10</v>
      </c>
    </row>
    <row r="14" spans="2:14" ht="19.5" customHeight="1" x14ac:dyDescent="0.15">
      <c r="B14" s="95" t="s">
        <v>11</v>
      </c>
      <c r="C14" s="96"/>
      <c r="D14" s="97"/>
      <c r="E14" s="44">
        <v>4986</v>
      </c>
      <c r="F14" s="26"/>
      <c r="G14" s="45">
        <v>10196</v>
      </c>
      <c r="H14" s="100" t="s">
        <v>12</v>
      </c>
      <c r="I14" s="101"/>
      <c r="J14" s="134">
        <v>566</v>
      </c>
      <c r="K14" s="135"/>
      <c r="L14" s="44">
        <v>1040</v>
      </c>
    </row>
    <row r="15" spans="2:14" ht="19.5" customHeight="1" x14ac:dyDescent="0.15">
      <c r="B15" s="95" t="s">
        <v>13</v>
      </c>
      <c r="C15" s="96"/>
      <c r="D15" s="97"/>
      <c r="E15" s="44">
        <v>4606</v>
      </c>
      <c r="F15" s="26"/>
      <c r="G15" s="45">
        <v>9295</v>
      </c>
      <c r="H15" s="100" t="s">
        <v>14</v>
      </c>
      <c r="I15" s="101"/>
      <c r="J15" s="134">
        <v>614</v>
      </c>
      <c r="K15" s="135"/>
      <c r="L15" s="44">
        <v>1101</v>
      </c>
    </row>
    <row r="16" spans="2:14" ht="19.5" customHeight="1" x14ac:dyDescent="0.15">
      <c r="B16" s="95" t="s">
        <v>15</v>
      </c>
      <c r="C16" s="96"/>
      <c r="D16" s="97"/>
      <c r="E16" s="44">
        <v>12342</v>
      </c>
      <c r="F16" s="26"/>
      <c r="G16" s="45">
        <v>23168</v>
      </c>
      <c r="H16" s="100" t="s">
        <v>16</v>
      </c>
      <c r="I16" s="101"/>
      <c r="J16" s="134">
        <v>276</v>
      </c>
      <c r="K16" s="135"/>
      <c r="L16" s="44">
        <v>472</v>
      </c>
    </row>
    <row r="17" spans="2:12" ht="19.5" customHeight="1" x14ac:dyDescent="0.15">
      <c r="B17" s="95" t="s">
        <v>17</v>
      </c>
      <c r="C17" s="96"/>
      <c r="D17" s="97"/>
      <c r="E17" s="44">
        <v>1028</v>
      </c>
      <c r="F17" s="26"/>
      <c r="G17" s="45">
        <v>1881</v>
      </c>
      <c r="H17" s="91" t="s">
        <v>18</v>
      </c>
      <c r="I17" s="92"/>
      <c r="J17" s="136">
        <v>1909</v>
      </c>
      <c r="K17" s="137"/>
      <c r="L17" s="46">
        <v>3825</v>
      </c>
    </row>
    <row r="18" spans="2:12" ht="19.5" customHeight="1" x14ac:dyDescent="0.15">
      <c r="B18" s="95" t="s">
        <v>19</v>
      </c>
      <c r="C18" s="96"/>
      <c r="D18" s="97"/>
      <c r="E18" s="44">
        <v>4435</v>
      </c>
      <c r="F18" s="26"/>
      <c r="G18" s="45">
        <v>8248</v>
      </c>
      <c r="H18" s="91" t="s">
        <v>20</v>
      </c>
      <c r="I18" s="92"/>
      <c r="J18" s="134">
        <v>3842</v>
      </c>
      <c r="K18" s="135"/>
      <c r="L18" s="44">
        <v>7683</v>
      </c>
    </row>
    <row r="19" spans="2:12" ht="19.5" customHeight="1" x14ac:dyDescent="0.15">
      <c r="B19" s="95" t="s">
        <v>21</v>
      </c>
      <c r="C19" s="96"/>
      <c r="D19" s="97"/>
      <c r="E19" s="44">
        <v>5672</v>
      </c>
      <c r="F19" s="26"/>
      <c r="G19" s="45">
        <v>11076</v>
      </c>
      <c r="H19" s="91" t="s">
        <v>53</v>
      </c>
      <c r="I19" s="92"/>
      <c r="J19" s="134">
        <v>4943</v>
      </c>
      <c r="K19" s="135"/>
      <c r="L19" s="44">
        <v>9980</v>
      </c>
    </row>
    <row r="20" spans="2:12" ht="19.5" customHeight="1" x14ac:dyDescent="0.15">
      <c r="B20" s="95" t="s">
        <v>22</v>
      </c>
      <c r="C20" s="96"/>
      <c r="D20" s="97"/>
      <c r="E20" s="44">
        <v>5730</v>
      </c>
      <c r="F20" s="26"/>
      <c r="G20" s="45">
        <v>11365</v>
      </c>
      <c r="H20" s="91" t="s">
        <v>23</v>
      </c>
      <c r="I20" s="92"/>
      <c r="J20" s="134">
        <v>5646</v>
      </c>
      <c r="K20" s="135"/>
      <c r="L20" s="44">
        <v>11011</v>
      </c>
    </row>
    <row r="21" spans="2:12" ht="19.5" customHeight="1" x14ac:dyDescent="0.15">
      <c r="B21" s="95" t="s">
        <v>24</v>
      </c>
      <c r="C21" s="96"/>
      <c r="D21" s="97"/>
      <c r="E21" s="44">
        <v>101</v>
      </c>
      <c r="F21" s="26"/>
      <c r="G21" s="45">
        <v>127</v>
      </c>
      <c r="H21" s="91" t="s">
        <v>25</v>
      </c>
      <c r="I21" s="92"/>
      <c r="J21" s="134">
        <v>1184</v>
      </c>
      <c r="K21" s="135"/>
      <c r="L21" s="44">
        <v>2001</v>
      </c>
    </row>
    <row r="22" spans="2:12" ht="19.5" customHeight="1" x14ac:dyDescent="0.15">
      <c r="B22" s="95" t="s">
        <v>26</v>
      </c>
      <c r="C22" s="96"/>
      <c r="D22" s="97"/>
      <c r="E22" s="44">
        <v>351</v>
      </c>
      <c r="F22" s="26"/>
      <c r="G22" s="45">
        <v>624</v>
      </c>
      <c r="H22" s="91" t="s">
        <v>27</v>
      </c>
      <c r="I22" s="92"/>
      <c r="J22" s="134">
        <v>479</v>
      </c>
      <c r="K22" s="135"/>
      <c r="L22" s="44">
        <v>710</v>
      </c>
    </row>
    <row r="23" spans="2:12" ht="19.5" customHeight="1" x14ac:dyDescent="0.15">
      <c r="B23" s="88" t="s">
        <v>28</v>
      </c>
      <c r="C23" s="89"/>
      <c r="D23" s="90"/>
      <c r="E23" s="44">
        <v>1045</v>
      </c>
      <c r="F23" s="26"/>
      <c r="G23" s="45">
        <v>2161</v>
      </c>
      <c r="H23" s="91" t="s">
        <v>29</v>
      </c>
      <c r="I23" s="92"/>
      <c r="J23" s="134">
        <v>1720</v>
      </c>
      <c r="K23" s="135"/>
      <c r="L23" s="44">
        <v>3221</v>
      </c>
    </row>
    <row r="24" spans="2:12" ht="19.5" customHeight="1" x14ac:dyDescent="0.15">
      <c r="B24" s="95" t="s">
        <v>30</v>
      </c>
      <c r="C24" s="96"/>
      <c r="D24" s="97"/>
      <c r="E24" s="44">
        <v>1175</v>
      </c>
      <c r="F24" s="26"/>
      <c r="G24" s="45">
        <v>2407</v>
      </c>
      <c r="H24" s="91" t="s">
        <v>31</v>
      </c>
      <c r="I24" s="92"/>
      <c r="J24" s="134">
        <v>423</v>
      </c>
      <c r="K24" s="135"/>
      <c r="L24" s="44">
        <v>631</v>
      </c>
    </row>
    <row r="25" spans="2:12" ht="19.5" customHeight="1" x14ac:dyDescent="0.15">
      <c r="B25" s="8" t="s">
        <v>51</v>
      </c>
      <c r="C25" s="27"/>
      <c r="D25" s="27"/>
      <c r="E25" s="27"/>
      <c r="F25" s="7"/>
      <c r="G25" s="7"/>
      <c r="H25" s="27"/>
      <c r="I25" s="27"/>
      <c r="J25" s="35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36"/>
      <c r="K26" s="10"/>
      <c r="L26" s="11"/>
    </row>
    <row r="27" spans="2:12" ht="17.100000000000001" customHeight="1" x14ac:dyDescent="0.15">
      <c r="B27" s="67" t="s">
        <v>32</v>
      </c>
      <c r="C27" s="72"/>
      <c r="D27" s="76" t="s">
        <v>33</v>
      </c>
      <c r="E27" s="77"/>
      <c r="F27" s="82" t="s">
        <v>34</v>
      </c>
      <c r="G27" s="83"/>
      <c r="H27" s="66" t="s">
        <v>55</v>
      </c>
      <c r="I27" s="66"/>
      <c r="J27" s="66"/>
      <c r="K27" s="66"/>
      <c r="L27" s="71"/>
    </row>
    <row r="28" spans="2:12" ht="17.100000000000001" customHeight="1" x14ac:dyDescent="0.15">
      <c r="B28" s="73"/>
      <c r="C28" s="74"/>
      <c r="D28" s="78"/>
      <c r="E28" s="79"/>
      <c r="F28" s="84"/>
      <c r="G28" s="85"/>
      <c r="H28" s="68" t="s">
        <v>35</v>
      </c>
      <c r="I28" s="68"/>
      <c r="J28" s="68"/>
      <c r="K28" s="68"/>
      <c r="L28" s="72"/>
    </row>
    <row r="29" spans="2:12" ht="17.100000000000001" customHeight="1" x14ac:dyDescent="0.15">
      <c r="B29" s="69"/>
      <c r="C29" s="75"/>
      <c r="D29" s="80"/>
      <c r="E29" s="81"/>
      <c r="F29" s="86"/>
      <c r="G29" s="87"/>
      <c r="H29" s="66" t="s">
        <v>36</v>
      </c>
      <c r="I29" s="71"/>
      <c r="J29" s="65" t="s">
        <v>37</v>
      </c>
      <c r="K29" s="71"/>
      <c r="L29" s="31" t="s">
        <v>38</v>
      </c>
    </row>
    <row r="30" spans="2:12" ht="19.5" customHeight="1" x14ac:dyDescent="0.15">
      <c r="B30" s="56">
        <v>45628</v>
      </c>
      <c r="C30" s="57"/>
      <c r="D30" s="58">
        <f>ROUND(B30/I9,4)</f>
        <v>0.36580000000000001</v>
      </c>
      <c r="E30" s="59"/>
      <c r="F30" s="60">
        <v>2089</v>
      </c>
      <c r="G30" s="61"/>
      <c r="H30" s="19"/>
      <c r="I30" s="15">
        <v>0.36</v>
      </c>
      <c r="J30" s="62">
        <v>0.34599999999999997</v>
      </c>
      <c r="K30" s="63"/>
      <c r="L30" s="18">
        <v>0.28599999999999998</v>
      </c>
    </row>
    <row r="31" spans="2:12" ht="19.5" customHeight="1" x14ac:dyDescent="0.15">
      <c r="B31" s="22" t="s">
        <v>52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39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64" t="s">
        <v>40</v>
      </c>
      <c r="C34" s="64"/>
      <c r="D34" s="65" t="s">
        <v>41</v>
      </c>
      <c r="E34" s="66"/>
      <c r="F34" s="66"/>
      <c r="G34" s="66"/>
      <c r="H34" s="66"/>
      <c r="I34" s="66"/>
      <c r="J34" s="67" t="s">
        <v>42</v>
      </c>
      <c r="K34" s="68"/>
      <c r="L34" s="24" t="s">
        <v>48</v>
      </c>
    </row>
    <row r="35" spans="2:12" ht="19.5" customHeight="1" x14ac:dyDescent="0.15">
      <c r="B35" s="64"/>
      <c r="C35" s="64"/>
      <c r="D35" s="65" t="s">
        <v>43</v>
      </c>
      <c r="E35" s="71"/>
      <c r="F35" s="65" t="s">
        <v>44</v>
      </c>
      <c r="G35" s="71"/>
      <c r="H35" s="65" t="s">
        <v>45</v>
      </c>
      <c r="I35" s="71"/>
      <c r="J35" s="69"/>
      <c r="K35" s="70"/>
      <c r="L35" s="25" t="s">
        <v>46</v>
      </c>
    </row>
    <row r="36" spans="2:12" ht="19.5" customHeight="1" x14ac:dyDescent="0.15">
      <c r="B36" s="50" t="s">
        <v>47</v>
      </c>
      <c r="C36" s="51"/>
      <c r="D36" s="47">
        <v>136757</v>
      </c>
      <c r="E36" s="52"/>
      <c r="F36" s="53">
        <v>64455</v>
      </c>
      <c r="G36" s="53"/>
      <c r="H36" s="53">
        <v>72302</v>
      </c>
      <c r="I36" s="53"/>
      <c r="J36" s="47">
        <v>59080</v>
      </c>
      <c r="K36" s="48"/>
      <c r="L36" s="54">
        <v>873.67</v>
      </c>
    </row>
    <row r="37" spans="2:12" ht="19.5" customHeight="1" x14ac:dyDescent="0.15">
      <c r="B37" s="50" t="s">
        <v>54</v>
      </c>
      <c r="C37" s="51"/>
      <c r="D37" s="47">
        <v>129125</v>
      </c>
      <c r="E37" s="52"/>
      <c r="F37" s="53">
        <v>60981</v>
      </c>
      <c r="G37" s="53"/>
      <c r="H37" s="53">
        <v>68144</v>
      </c>
      <c r="I37" s="53"/>
      <c r="J37" s="47">
        <v>57911</v>
      </c>
      <c r="K37" s="48"/>
      <c r="L37" s="55"/>
    </row>
    <row r="38" spans="2:12" ht="19.5" customHeight="1" x14ac:dyDescent="0.15">
      <c r="B38" s="49" t="s">
        <v>85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</row>
  </sheetData>
  <mergeCells count="91"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B27:C29"/>
    <mergeCell ref="D27:E29"/>
    <mergeCell ref="F27:G29"/>
    <mergeCell ref="H27:L27"/>
    <mergeCell ref="H28:L28"/>
    <mergeCell ref="H29:I29"/>
    <mergeCell ref="J29:K29"/>
    <mergeCell ref="B23:D23"/>
    <mergeCell ref="H23:I23"/>
    <mergeCell ref="J23:K23"/>
    <mergeCell ref="B24:D24"/>
    <mergeCell ref="H24:I24"/>
    <mergeCell ref="J24:K24"/>
    <mergeCell ref="B21:D21"/>
    <mergeCell ref="H21:I21"/>
    <mergeCell ref="J21:K21"/>
    <mergeCell ref="B22:D22"/>
    <mergeCell ref="H22:I22"/>
    <mergeCell ref="J22:K22"/>
    <mergeCell ref="B19:D19"/>
    <mergeCell ref="H19:I19"/>
    <mergeCell ref="J19:K19"/>
    <mergeCell ref="B20:D20"/>
    <mergeCell ref="H20:I20"/>
    <mergeCell ref="J20:K20"/>
    <mergeCell ref="B17:D17"/>
    <mergeCell ref="H17:I17"/>
    <mergeCell ref="J17:K17"/>
    <mergeCell ref="B18:D18"/>
    <mergeCell ref="H18:I18"/>
    <mergeCell ref="J18:K18"/>
    <mergeCell ref="B15:D15"/>
    <mergeCell ref="H15:I15"/>
    <mergeCell ref="J15:K15"/>
    <mergeCell ref="B16:D16"/>
    <mergeCell ref="H16:I16"/>
    <mergeCell ref="J16:K16"/>
    <mergeCell ref="I11:L11"/>
    <mergeCell ref="B13:D13"/>
    <mergeCell ref="F13:G13"/>
    <mergeCell ref="H13:I13"/>
    <mergeCell ref="J13:K13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B1:L1"/>
    <mergeCell ref="B4:E4"/>
    <mergeCell ref="D5:F6"/>
    <mergeCell ref="G5:H6"/>
    <mergeCell ref="I5:J6"/>
    <mergeCell ref="K5:L6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view="pageBreakPreview" zoomScaleNormal="100" zoomScaleSheetLayoutView="100" workbookViewId="0"/>
  </sheetViews>
  <sheetFormatPr defaultColWidth="9" defaultRowHeight="13.5" x14ac:dyDescent="0.15"/>
  <cols>
    <col min="1" max="1" width="3.125" style="29" customWidth="1"/>
    <col min="2" max="2" width="4.375" style="29" customWidth="1"/>
    <col min="3" max="3" width="8.625" style="29" customWidth="1"/>
    <col min="4" max="4" width="1.625" style="29" customWidth="1"/>
    <col min="5" max="5" width="11.25" style="29" customWidth="1"/>
    <col min="6" max="6" width="3.375" style="29" customWidth="1"/>
    <col min="7" max="7" width="9.875" style="29" customWidth="1"/>
    <col min="8" max="8" width="6.25" style="29" customWidth="1"/>
    <col min="9" max="9" width="8.25" style="29" customWidth="1"/>
    <col min="10" max="10" width="7.625" style="29" customWidth="1"/>
    <col min="11" max="11" width="3.625" style="29" customWidth="1"/>
    <col min="12" max="12" width="12" style="29" customWidth="1"/>
    <col min="13" max="16384" width="9" style="29"/>
  </cols>
  <sheetData>
    <row r="1" spans="2:14" ht="28.5" x14ac:dyDescent="0.15">
      <c r="B1" s="117" t="s">
        <v>61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2:14" ht="21.75" customHeight="1" x14ac:dyDescent="0.15">
      <c r="H2" s="39"/>
      <c r="L2" s="40" t="s">
        <v>56</v>
      </c>
    </row>
    <row r="3" spans="2:14" ht="9" customHeight="1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/>
    </row>
    <row r="4" spans="2:14" x14ac:dyDescent="0.15">
      <c r="B4" s="119" t="s">
        <v>62</v>
      </c>
      <c r="C4" s="119"/>
      <c r="D4" s="119"/>
      <c r="E4" s="119"/>
      <c r="F4" s="37"/>
      <c r="G4" s="38"/>
      <c r="H4" s="38" t="s">
        <v>57</v>
      </c>
      <c r="I4" s="37"/>
      <c r="J4" s="37"/>
      <c r="K4" s="37"/>
      <c r="L4" s="37"/>
    </row>
    <row r="5" spans="2:14" ht="19.5" customHeight="1" x14ac:dyDescent="0.15">
      <c r="B5" s="3"/>
      <c r="C5" s="4"/>
      <c r="D5" s="120" t="s">
        <v>0</v>
      </c>
      <c r="E5" s="121"/>
      <c r="F5" s="122"/>
      <c r="G5" s="120" t="s">
        <v>1</v>
      </c>
      <c r="H5" s="122"/>
      <c r="I5" s="126" t="s">
        <v>2</v>
      </c>
      <c r="J5" s="127"/>
      <c r="K5" s="130" t="s">
        <v>63</v>
      </c>
      <c r="L5" s="72"/>
    </row>
    <row r="6" spans="2:14" ht="19.5" customHeight="1" x14ac:dyDescent="0.15">
      <c r="B6" s="5"/>
      <c r="C6" s="6"/>
      <c r="D6" s="123"/>
      <c r="E6" s="124"/>
      <c r="F6" s="125"/>
      <c r="G6" s="123"/>
      <c r="H6" s="125"/>
      <c r="I6" s="128"/>
      <c r="J6" s="129"/>
      <c r="K6" s="69"/>
      <c r="L6" s="75"/>
    </row>
    <row r="7" spans="2:14" ht="19.5" customHeight="1" x14ac:dyDescent="0.15">
      <c r="B7" s="114" t="s">
        <v>3</v>
      </c>
      <c r="C7" s="31" t="s">
        <v>4</v>
      </c>
      <c r="D7" s="131">
        <v>59321</v>
      </c>
      <c r="E7" s="132"/>
      <c r="F7" s="133"/>
      <c r="G7" s="103">
        <v>1064</v>
      </c>
      <c r="H7" s="104"/>
      <c r="I7" s="105">
        <f>D7+G7</f>
        <v>60385</v>
      </c>
      <c r="J7" s="106"/>
      <c r="K7" s="107">
        <v>-829</v>
      </c>
      <c r="L7" s="108"/>
      <c r="N7" s="30"/>
    </row>
    <row r="8" spans="2:14" ht="19.5" customHeight="1" x14ac:dyDescent="0.15">
      <c r="B8" s="115"/>
      <c r="C8" s="31" t="s">
        <v>5</v>
      </c>
      <c r="D8" s="131">
        <v>64911</v>
      </c>
      <c r="E8" s="132"/>
      <c r="F8" s="133"/>
      <c r="G8" s="103">
        <v>1267</v>
      </c>
      <c r="H8" s="104"/>
      <c r="I8" s="105">
        <f>D8+G8</f>
        <v>66178</v>
      </c>
      <c r="J8" s="106"/>
      <c r="K8" s="107">
        <v>-1012</v>
      </c>
      <c r="L8" s="108"/>
      <c r="N8" s="30"/>
    </row>
    <row r="9" spans="2:14" ht="19.5" customHeight="1" x14ac:dyDescent="0.15">
      <c r="B9" s="116"/>
      <c r="C9" s="31" t="s">
        <v>6</v>
      </c>
      <c r="D9" s="131">
        <v>124232</v>
      </c>
      <c r="E9" s="132"/>
      <c r="F9" s="133"/>
      <c r="G9" s="103">
        <v>2331</v>
      </c>
      <c r="H9" s="104"/>
      <c r="I9" s="105">
        <f>D9+G9</f>
        <v>126563</v>
      </c>
      <c r="J9" s="106"/>
      <c r="K9" s="107">
        <v>-1841</v>
      </c>
      <c r="L9" s="108"/>
      <c r="N9" s="30"/>
    </row>
    <row r="10" spans="2:14" ht="19.5" customHeight="1" x14ac:dyDescent="0.15">
      <c r="B10" s="65" t="s">
        <v>7</v>
      </c>
      <c r="C10" s="71"/>
      <c r="D10" s="131">
        <v>63489</v>
      </c>
      <c r="E10" s="132"/>
      <c r="F10" s="133"/>
      <c r="G10" s="112">
        <v>1485</v>
      </c>
      <c r="H10" s="113"/>
      <c r="I10" s="105">
        <f>D10+G10</f>
        <v>64974</v>
      </c>
      <c r="J10" s="106"/>
      <c r="K10" s="107">
        <v>-169</v>
      </c>
      <c r="L10" s="108"/>
      <c r="N10" s="30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102" t="s">
        <v>50</v>
      </c>
      <c r="J11" s="102"/>
      <c r="K11" s="102"/>
      <c r="L11" s="102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65" t="s">
        <v>8</v>
      </c>
      <c r="C13" s="66"/>
      <c r="D13" s="71"/>
      <c r="E13" s="31" t="s">
        <v>7</v>
      </c>
      <c r="F13" s="65" t="s">
        <v>9</v>
      </c>
      <c r="G13" s="71"/>
      <c r="H13" s="65" t="s">
        <v>8</v>
      </c>
      <c r="I13" s="71"/>
      <c r="J13" s="65" t="s">
        <v>7</v>
      </c>
      <c r="K13" s="71"/>
      <c r="L13" s="31" t="s">
        <v>10</v>
      </c>
    </row>
    <row r="14" spans="2:14" ht="19.5" customHeight="1" x14ac:dyDescent="0.15">
      <c r="B14" s="95" t="s">
        <v>11</v>
      </c>
      <c r="C14" s="96"/>
      <c r="D14" s="97"/>
      <c r="E14" s="32">
        <v>5008</v>
      </c>
      <c r="F14" s="26"/>
      <c r="G14" s="28">
        <v>10318</v>
      </c>
      <c r="H14" s="100" t="s">
        <v>12</v>
      </c>
      <c r="I14" s="101"/>
      <c r="J14" s="93">
        <v>576</v>
      </c>
      <c r="K14" s="94"/>
      <c r="L14" s="32">
        <v>1068</v>
      </c>
    </row>
    <row r="15" spans="2:14" ht="19.5" customHeight="1" x14ac:dyDescent="0.15">
      <c r="B15" s="95" t="s">
        <v>13</v>
      </c>
      <c r="C15" s="96"/>
      <c r="D15" s="97"/>
      <c r="E15" s="32">
        <v>4602</v>
      </c>
      <c r="F15" s="26"/>
      <c r="G15" s="28">
        <v>9428</v>
      </c>
      <c r="H15" s="100" t="s">
        <v>14</v>
      </c>
      <c r="I15" s="101"/>
      <c r="J15" s="93">
        <v>611</v>
      </c>
      <c r="K15" s="94"/>
      <c r="L15" s="32">
        <v>1129</v>
      </c>
    </row>
    <row r="16" spans="2:14" ht="19.5" customHeight="1" x14ac:dyDescent="0.15">
      <c r="B16" s="95" t="s">
        <v>15</v>
      </c>
      <c r="C16" s="96"/>
      <c r="D16" s="97"/>
      <c r="E16" s="32">
        <v>12373</v>
      </c>
      <c r="F16" s="26"/>
      <c r="G16" s="28">
        <v>23436</v>
      </c>
      <c r="H16" s="100" t="s">
        <v>16</v>
      </c>
      <c r="I16" s="101"/>
      <c r="J16" s="93">
        <v>272</v>
      </c>
      <c r="K16" s="94"/>
      <c r="L16" s="32">
        <v>479</v>
      </c>
    </row>
    <row r="17" spans="2:12" ht="19.5" customHeight="1" x14ac:dyDescent="0.15">
      <c r="B17" s="95" t="s">
        <v>17</v>
      </c>
      <c r="C17" s="96"/>
      <c r="D17" s="97"/>
      <c r="E17" s="32">
        <v>1002</v>
      </c>
      <c r="F17" s="26"/>
      <c r="G17" s="28">
        <v>1868</v>
      </c>
      <c r="H17" s="91" t="s">
        <v>18</v>
      </c>
      <c r="I17" s="92"/>
      <c r="J17" s="98">
        <v>1966</v>
      </c>
      <c r="K17" s="99"/>
      <c r="L17" s="34">
        <v>3979</v>
      </c>
    </row>
    <row r="18" spans="2:12" ht="19.5" customHeight="1" x14ac:dyDescent="0.15">
      <c r="B18" s="95" t="s">
        <v>19</v>
      </c>
      <c r="C18" s="96"/>
      <c r="D18" s="97"/>
      <c r="E18" s="32">
        <v>4513</v>
      </c>
      <c r="F18" s="26"/>
      <c r="G18" s="28">
        <v>8426</v>
      </c>
      <c r="H18" s="91" t="s">
        <v>20</v>
      </c>
      <c r="I18" s="92"/>
      <c r="J18" s="93">
        <v>3856</v>
      </c>
      <c r="K18" s="94"/>
      <c r="L18" s="32">
        <v>7785</v>
      </c>
    </row>
    <row r="19" spans="2:12" ht="19.5" customHeight="1" x14ac:dyDescent="0.15">
      <c r="B19" s="95" t="s">
        <v>21</v>
      </c>
      <c r="C19" s="96"/>
      <c r="D19" s="97"/>
      <c r="E19" s="32">
        <v>5732</v>
      </c>
      <c r="F19" s="26"/>
      <c r="G19" s="28">
        <v>11261</v>
      </c>
      <c r="H19" s="91" t="s">
        <v>53</v>
      </c>
      <c r="I19" s="92"/>
      <c r="J19" s="93">
        <v>4968</v>
      </c>
      <c r="K19" s="94"/>
      <c r="L19" s="32">
        <v>10131</v>
      </c>
    </row>
    <row r="20" spans="2:12" ht="19.5" customHeight="1" x14ac:dyDescent="0.15">
      <c r="B20" s="95" t="s">
        <v>22</v>
      </c>
      <c r="C20" s="96"/>
      <c r="D20" s="97"/>
      <c r="E20" s="32">
        <v>5734</v>
      </c>
      <c r="F20" s="26"/>
      <c r="G20" s="28">
        <v>11501</v>
      </c>
      <c r="H20" s="91" t="s">
        <v>23</v>
      </c>
      <c r="I20" s="92"/>
      <c r="J20" s="93">
        <v>5676</v>
      </c>
      <c r="K20" s="94"/>
      <c r="L20" s="32">
        <v>11188</v>
      </c>
    </row>
    <row r="21" spans="2:12" ht="19.5" customHeight="1" x14ac:dyDescent="0.15">
      <c r="B21" s="95" t="s">
        <v>24</v>
      </c>
      <c r="C21" s="96"/>
      <c r="D21" s="97"/>
      <c r="E21" s="32">
        <v>108</v>
      </c>
      <c r="F21" s="26"/>
      <c r="G21" s="28">
        <v>136</v>
      </c>
      <c r="H21" s="91" t="s">
        <v>25</v>
      </c>
      <c r="I21" s="92"/>
      <c r="J21" s="93">
        <v>1214</v>
      </c>
      <c r="K21" s="94"/>
      <c r="L21" s="32">
        <v>2089</v>
      </c>
    </row>
    <row r="22" spans="2:12" ht="19.5" customHeight="1" x14ac:dyDescent="0.15">
      <c r="B22" s="95" t="s">
        <v>26</v>
      </c>
      <c r="C22" s="96"/>
      <c r="D22" s="97"/>
      <c r="E22" s="32">
        <v>362</v>
      </c>
      <c r="F22" s="26"/>
      <c r="G22" s="28">
        <v>656</v>
      </c>
      <c r="H22" s="91" t="s">
        <v>27</v>
      </c>
      <c r="I22" s="92"/>
      <c r="J22" s="93">
        <v>500</v>
      </c>
      <c r="K22" s="94"/>
      <c r="L22" s="32">
        <v>748</v>
      </c>
    </row>
    <row r="23" spans="2:12" ht="19.5" customHeight="1" x14ac:dyDescent="0.15">
      <c r="B23" s="88" t="s">
        <v>28</v>
      </c>
      <c r="C23" s="89"/>
      <c r="D23" s="90"/>
      <c r="E23" s="32">
        <v>1068</v>
      </c>
      <c r="F23" s="26"/>
      <c r="G23" s="28">
        <v>2222</v>
      </c>
      <c r="H23" s="91" t="s">
        <v>29</v>
      </c>
      <c r="I23" s="92"/>
      <c r="J23" s="93">
        <v>1740</v>
      </c>
      <c r="K23" s="94"/>
      <c r="L23" s="32">
        <v>3303</v>
      </c>
    </row>
    <row r="24" spans="2:12" ht="19.5" customHeight="1" x14ac:dyDescent="0.15">
      <c r="B24" s="95" t="s">
        <v>30</v>
      </c>
      <c r="C24" s="96"/>
      <c r="D24" s="97"/>
      <c r="E24" s="32">
        <v>1175</v>
      </c>
      <c r="F24" s="26"/>
      <c r="G24" s="28">
        <v>2429</v>
      </c>
      <c r="H24" s="91" t="s">
        <v>31</v>
      </c>
      <c r="I24" s="92"/>
      <c r="J24" s="93">
        <v>433</v>
      </c>
      <c r="K24" s="94"/>
      <c r="L24" s="32">
        <v>652</v>
      </c>
    </row>
    <row r="25" spans="2:12" ht="19.5" customHeight="1" x14ac:dyDescent="0.15">
      <c r="B25" s="8" t="s">
        <v>51</v>
      </c>
      <c r="C25" s="27"/>
      <c r="D25" s="27"/>
      <c r="E25" s="27"/>
      <c r="F25" s="7"/>
      <c r="G25" s="7"/>
      <c r="H25" s="27"/>
      <c r="I25" s="27"/>
      <c r="J25" s="35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36"/>
      <c r="K26" s="10"/>
      <c r="L26" s="11"/>
    </row>
    <row r="27" spans="2:12" ht="17.100000000000001" customHeight="1" x14ac:dyDescent="0.15">
      <c r="B27" s="67" t="s">
        <v>32</v>
      </c>
      <c r="C27" s="72"/>
      <c r="D27" s="76" t="s">
        <v>33</v>
      </c>
      <c r="E27" s="77"/>
      <c r="F27" s="82" t="s">
        <v>34</v>
      </c>
      <c r="G27" s="83"/>
      <c r="H27" s="66" t="s">
        <v>55</v>
      </c>
      <c r="I27" s="66"/>
      <c r="J27" s="66"/>
      <c r="K27" s="66"/>
      <c r="L27" s="71"/>
    </row>
    <row r="28" spans="2:12" ht="17.100000000000001" customHeight="1" x14ac:dyDescent="0.15">
      <c r="B28" s="73"/>
      <c r="C28" s="74"/>
      <c r="D28" s="78"/>
      <c r="E28" s="79"/>
      <c r="F28" s="84"/>
      <c r="G28" s="85"/>
      <c r="H28" s="68" t="s">
        <v>35</v>
      </c>
      <c r="I28" s="68"/>
      <c r="J28" s="68"/>
      <c r="K28" s="68"/>
      <c r="L28" s="72"/>
    </row>
    <row r="29" spans="2:12" ht="17.100000000000001" customHeight="1" x14ac:dyDescent="0.15">
      <c r="B29" s="69"/>
      <c r="C29" s="75"/>
      <c r="D29" s="80"/>
      <c r="E29" s="81"/>
      <c r="F29" s="86"/>
      <c r="G29" s="87"/>
      <c r="H29" s="66" t="s">
        <v>36</v>
      </c>
      <c r="I29" s="71"/>
      <c r="J29" s="65" t="s">
        <v>37</v>
      </c>
      <c r="K29" s="71"/>
      <c r="L29" s="31" t="s">
        <v>38</v>
      </c>
    </row>
    <row r="30" spans="2:12" ht="19.5" customHeight="1" x14ac:dyDescent="0.15">
      <c r="B30" s="56">
        <v>46002</v>
      </c>
      <c r="C30" s="57"/>
      <c r="D30" s="58">
        <f>ROUND(B30/I9,4)</f>
        <v>0.36349999999999999</v>
      </c>
      <c r="E30" s="59"/>
      <c r="F30" s="60">
        <v>2208</v>
      </c>
      <c r="G30" s="61"/>
      <c r="H30" s="19"/>
      <c r="I30" s="15">
        <v>0.36</v>
      </c>
      <c r="J30" s="62">
        <v>0.34599999999999997</v>
      </c>
      <c r="K30" s="63"/>
      <c r="L30" s="18">
        <v>0.28599999999999998</v>
      </c>
    </row>
    <row r="31" spans="2:12" ht="19.5" customHeight="1" x14ac:dyDescent="0.15">
      <c r="B31" s="22" t="s">
        <v>52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39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64" t="s">
        <v>40</v>
      </c>
      <c r="C34" s="64"/>
      <c r="D34" s="65" t="s">
        <v>41</v>
      </c>
      <c r="E34" s="66"/>
      <c r="F34" s="66"/>
      <c r="G34" s="66"/>
      <c r="H34" s="66"/>
      <c r="I34" s="66"/>
      <c r="J34" s="67" t="s">
        <v>42</v>
      </c>
      <c r="K34" s="68"/>
      <c r="L34" s="24" t="s">
        <v>48</v>
      </c>
    </row>
    <row r="35" spans="2:12" ht="19.5" customHeight="1" x14ac:dyDescent="0.15">
      <c r="B35" s="64"/>
      <c r="C35" s="64"/>
      <c r="D35" s="65" t="s">
        <v>43</v>
      </c>
      <c r="E35" s="71"/>
      <c r="F35" s="65" t="s">
        <v>44</v>
      </c>
      <c r="G35" s="71"/>
      <c r="H35" s="65" t="s">
        <v>45</v>
      </c>
      <c r="I35" s="71"/>
      <c r="J35" s="69"/>
      <c r="K35" s="70"/>
      <c r="L35" s="25" t="s">
        <v>46</v>
      </c>
    </row>
    <row r="36" spans="2:12" ht="19.5" customHeight="1" x14ac:dyDescent="0.15">
      <c r="B36" s="50" t="s">
        <v>47</v>
      </c>
      <c r="C36" s="51"/>
      <c r="D36" s="47">
        <v>136757</v>
      </c>
      <c r="E36" s="52"/>
      <c r="F36" s="53">
        <v>64455</v>
      </c>
      <c r="G36" s="53"/>
      <c r="H36" s="53">
        <v>72302</v>
      </c>
      <c r="I36" s="53"/>
      <c r="J36" s="47">
        <v>59080</v>
      </c>
      <c r="K36" s="48"/>
      <c r="L36" s="54">
        <v>873.67</v>
      </c>
    </row>
    <row r="37" spans="2:12" ht="19.5" customHeight="1" x14ac:dyDescent="0.15">
      <c r="B37" s="50" t="s">
        <v>54</v>
      </c>
      <c r="C37" s="51"/>
      <c r="D37" s="47">
        <v>129125</v>
      </c>
      <c r="E37" s="52"/>
      <c r="F37" s="53">
        <v>60981</v>
      </c>
      <c r="G37" s="53"/>
      <c r="H37" s="53">
        <v>68144</v>
      </c>
      <c r="I37" s="53"/>
      <c r="J37" s="47">
        <v>57911</v>
      </c>
      <c r="K37" s="48"/>
      <c r="L37" s="55"/>
    </row>
    <row r="38" spans="2:12" ht="19.5" customHeight="1" x14ac:dyDescent="0.15">
      <c r="B38" s="49" t="s">
        <v>59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</row>
  </sheetData>
  <mergeCells count="91"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B27:C29"/>
    <mergeCell ref="D27:E29"/>
    <mergeCell ref="F27:G29"/>
    <mergeCell ref="H27:L27"/>
    <mergeCell ref="H28:L28"/>
    <mergeCell ref="H29:I29"/>
    <mergeCell ref="J29:K29"/>
    <mergeCell ref="B23:D23"/>
    <mergeCell ref="H23:I23"/>
    <mergeCell ref="J23:K23"/>
    <mergeCell ref="B24:D24"/>
    <mergeCell ref="H24:I24"/>
    <mergeCell ref="J24:K24"/>
    <mergeCell ref="B21:D21"/>
    <mergeCell ref="H21:I21"/>
    <mergeCell ref="J21:K21"/>
    <mergeCell ref="B22:D22"/>
    <mergeCell ref="H22:I22"/>
    <mergeCell ref="J22:K22"/>
    <mergeCell ref="B19:D19"/>
    <mergeCell ref="H19:I19"/>
    <mergeCell ref="J19:K19"/>
    <mergeCell ref="B20:D20"/>
    <mergeCell ref="H20:I20"/>
    <mergeCell ref="J20:K20"/>
    <mergeCell ref="B17:D17"/>
    <mergeCell ref="H17:I17"/>
    <mergeCell ref="J17:K17"/>
    <mergeCell ref="B18:D18"/>
    <mergeCell ref="H18:I18"/>
    <mergeCell ref="J18:K18"/>
    <mergeCell ref="B15:D15"/>
    <mergeCell ref="H15:I15"/>
    <mergeCell ref="J15:K15"/>
    <mergeCell ref="B16:D16"/>
    <mergeCell ref="H16:I16"/>
    <mergeCell ref="J16:K16"/>
    <mergeCell ref="I11:L11"/>
    <mergeCell ref="B13:D13"/>
    <mergeCell ref="F13:G13"/>
    <mergeCell ref="H13:I13"/>
    <mergeCell ref="J13:K13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B1:L1"/>
    <mergeCell ref="B4:E4"/>
    <mergeCell ref="D5:F6"/>
    <mergeCell ref="G5:H6"/>
    <mergeCell ref="I5:J6"/>
    <mergeCell ref="K5:L6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view="pageBreakPreview" zoomScaleNormal="100" zoomScaleSheetLayoutView="100" workbookViewId="0"/>
  </sheetViews>
  <sheetFormatPr defaultColWidth="9" defaultRowHeight="13.5" x14ac:dyDescent="0.15"/>
  <cols>
    <col min="1" max="1" width="3.125" style="29" customWidth="1"/>
    <col min="2" max="2" width="4.375" style="29" customWidth="1"/>
    <col min="3" max="3" width="8.625" style="29" customWidth="1"/>
    <col min="4" max="4" width="1.625" style="29" customWidth="1"/>
    <col min="5" max="5" width="11.25" style="29" customWidth="1"/>
    <col min="6" max="6" width="3.375" style="29" customWidth="1"/>
    <col min="7" max="7" width="9.875" style="29" customWidth="1"/>
    <col min="8" max="8" width="6.25" style="29" customWidth="1"/>
    <col min="9" max="9" width="8.25" style="29" customWidth="1"/>
    <col min="10" max="10" width="7.625" style="29" customWidth="1"/>
    <col min="11" max="11" width="3.625" style="29" customWidth="1"/>
    <col min="12" max="12" width="12" style="29" customWidth="1"/>
    <col min="13" max="16384" width="9" style="29"/>
  </cols>
  <sheetData>
    <row r="1" spans="2:14" ht="28.5" x14ac:dyDescent="0.15">
      <c r="B1" s="117" t="s">
        <v>64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2:14" ht="21.75" customHeight="1" x14ac:dyDescent="0.15">
      <c r="H2" s="39"/>
      <c r="L2" s="40" t="s">
        <v>56</v>
      </c>
    </row>
    <row r="3" spans="2:14" ht="9" customHeight="1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/>
    </row>
    <row r="4" spans="2:14" x14ac:dyDescent="0.15">
      <c r="B4" s="119" t="s">
        <v>65</v>
      </c>
      <c r="C4" s="119"/>
      <c r="D4" s="119"/>
      <c r="E4" s="119"/>
      <c r="F4" s="37"/>
      <c r="G4" s="38"/>
      <c r="H4" s="38" t="s">
        <v>57</v>
      </c>
      <c r="I4" s="37"/>
      <c r="J4" s="37"/>
      <c r="K4" s="37"/>
      <c r="L4" s="37"/>
    </row>
    <row r="5" spans="2:14" ht="19.5" customHeight="1" x14ac:dyDescent="0.15">
      <c r="B5" s="3"/>
      <c r="C5" s="4"/>
      <c r="D5" s="120" t="s">
        <v>0</v>
      </c>
      <c r="E5" s="121"/>
      <c r="F5" s="122"/>
      <c r="G5" s="120" t="s">
        <v>1</v>
      </c>
      <c r="H5" s="122"/>
      <c r="I5" s="126" t="s">
        <v>2</v>
      </c>
      <c r="J5" s="127"/>
      <c r="K5" s="130" t="s">
        <v>49</v>
      </c>
      <c r="L5" s="72"/>
    </row>
    <row r="6" spans="2:14" ht="19.5" customHeight="1" x14ac:dyDescent="0.15">
      <c r="B6" s="5"/>
      <c r="C6" s="6"/>
      <c r="D6" s="123"/>
      <c r="E6" s="124"/>
      <c r="F6" s="125"/>
      <c r="G6" s="123"/>
      <c r="H6" s="125"/>
      <c r="I6" s="128"/>
      <c r="J6" s="129"/>
      <c r="K6" s="69"/>
      <c r="L6" s="75"/>
    </row>
    <row r="7" spans="2:14" ht="19.5" customHeight="1" x14ac:dyDescent="0.15">
      <c r="B7" s="114" t="s">
        <v>3</v>
      </c>
      <c r="C7" s="31" t="s">
        <v>4</v>
      </c>
      <c r="D7" s="131">
        <v>59221</v>
      </c>
      <c r="E7" s="132"/>
      <c r="F7" s="133"/>
      <c r="G7" s="103">
        <v>1075</v>
      </c>
      <c r="H7" s="104"/>
      <c r="I7" s="105">
        <f>D7+G7</f>
        <v>60296</v>
      </c>
      <c r="J7" s="106"/>
      <c r="K7" s="107">
        <v>-841</v>
      </c>
      <c r="L7" s="108"/>
      <c r="N7" s="30"/>
    </row>
    <row r="8" spans="2:14" ht="19.5" customHeight="1" x14ac:dyDescent="0.15">
      <c r="B8" s="115"/>
      <c r="C8" s="31" t="s">
        <v>5</v>
      </c>
      <c r="D8" s="131">
        <v>64772</v>
      </c>
      <c r="E8" s="132"/>
      <c r="F8" s="133"/>
      <c r="G8" s="103">
        <v>1272</v>
      </c>
      <c r="H8" s="104"/>
      <c r="I8" s="105">
        <f>D8+G8</f>
        <v>66044</v>
      </c>
      <c r="J8" s="106"/>
      <c r="K8" s="107">
        <v>-1026</v>
      </c>
      <c r="L8" s="108"/>
      <c r="N8" s="30"/>
    </row>
    <row r="9" spans="2:14" ht="19.5" customHeight="1" x14ac:dyDescent="0.15">
      <c r="B9" s="116"/>
      <c r="C9" s="31" t="s">
        <v>6</v>
      </c>
      <c r="D9" s="131">
        <v>123993</v>
      </c>
      <c r="E9" s="132"/>
      <c r="F9" s="133"/>
      <c r="G9" s="103">
        <v>2347</v>
      </c>
      <c r="H9" s="104"/>
      <c r="I9" s="105">
        <f>D9+G9</f>
        <v>126340</v>
      </c>
      <c r="J9" s="106"/>
      <c r="K9" s="107">
        <v>-1867</v>
      </c>
      <c r="L9" s="108"/>
      <c r="N9" s="30"/>
    </row>
    <row r="10" spans="2:14" ht="19.5" customHeight="1" x14ac:dyDescent="0.15">
      <c r="B10" s="65" t="s">
        <v>7</v>
      </c>
      <c r="C10" s="71"/>
      <c r="D10" s="131">
        <v>63387</v>
      </c>
      <c r="E10" s="132"/>
      <c r="F10" s="133"/>
      <c r="G10" s="112">
        <v>1493</v>
      </c>
      <c r="H10" s="113"/>
      <c r="I10" s="105">
        <f>D10+G10</f>
        <v>64880</v>
      </c>
      <c r="J10" s="106"/>
      <c r="K10" s="107">
        <v>-205</v>
      </c>
      <c r="L10" s="108"/>
      <c r="N10" s="30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102" t="s">
        <v>50</v>
      </c>
      <c r="J11" s="102"/>
      <c r="K11" s="102"/>
      <c r="L11" s="102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65" t="s">
        <v>8</v>
      </c>
      <c r="C13" s="66"/>
      <c r="D13" s="71"/>
      <c r="E13" s="31" t="s">
        <v>7</v>
      </c>
      <c r="F13" s="65" t="s">
        <v>9</v>
      </c>
      <c r="G13" s="71"/>
      <c r="H13" s="65" t="s">
        <v>8</v>
      </c>
      <c r="I13" s="71"/>
      <c r="J13" s="65" t="s">
        <v>7</v>
      </c>
      <c r="K13" s="71"/>
      <c r="L13" s="31" t="s">
        <v>10</v>
      </c>
    </row>
    <row r="14" spans="2:14" ht="19.5" customHeight="1" x14ac:dyDescent="0.15">
      <c r="B14" s="95" t="s">
        <v>11</v>
      </c>
      <c r="C14" s="96"/>
      <c r="D14" s="97"/>
      <c r="E14" s="32">
        <v>5007</v>
      </c>
      <c r="F14" s="26"/>
      <c r="G14" s="28">
        <v>10314</v>
      </c>
      <c r="H14" s="100" t="s">
        <v>12</v>
      </c>
      <c r="I14" s="101"/>
      <c r="J14" s="93">
        <v>573</v>
      </c>
      <c r="K14" s="94"/>
      <c r="L14" s="32">
        <v>1061</v>
      </c>
    </row>
    <row r="15" spans="2:14" ht="19.5" customHeight="1" x14ac:dyDescent="0.15">
      <c r="B15" s="95" t="s">
        <v>13</v>
      </c>
      <c r="C15" s="96"/>
      <c r="D15" s="97"/>
      <c r="E15" s="32">
        <v>4599</v>
      </c>
      <c r="F15" s="26"/>
      <c r="G15" s="28">
        <v>9411</v>
      </c>
      <c r="H15" s="100" t="s">
        <v>14</v>
      </c>
      <c r="I15" s="101"/>
      <c r="J15" s="93">
        <v>610</v>
      </c>
      <c r="K15" s="94"/>
      <c r="L15" s="32">
        <v>1128</v>
      </c>
    </row>
    <row r="16" spans="2:14" ht="19.5" customHeight="1" x14ac:dyDescent="0.15">
      <c r="B16" s="95" t="s">
        <v>15</v>
      </c>
      <c r="C16" s="96"/>
      <c r="D16" s="97"/>
      <c r="E16" s="32">
        <v>12348</v>
      </c>
      <c r="F16" s="26"/>
      <c r="G16" s="28">
        <v>23402</v>
      </c>
      <c r="H16" s="100" t="s">
        <v>16</v>
      </c>
      <c r="I16" s="101"/>
      <c r="J16" s="93">
        <v>273</v>
      </c>
      <c r="K16" s="94"/>
      <c r="L16" s="32">
        <v>478</v>
      </c>
    </row>
    <row r="17" spans="2:12" ht="19.5" customHeight="1" x14ac:dyDescent="0.15">
      <c r="B17" s="95" t="s">
        <v>17</v>
      </c>
      <c r="C17" s="96"/>
      <c r="D17" s="97"/>
      <c r="E17" s="32">
        <v>1004</v>
      </c>
      <c r="F17" s="26"/>
      <c r="G17" s="28">
        <v>1874</v>
      </c>
      <c r="H17" s="91" t="s">
        <v>18</v>
      </c>
      <c r="I17" s="92"/>
      <c r="J17" s="98">
        <v>1958</v>
      </c>
      <c r="K17" s="99"/>
      <c r="L17" s="34">
        <v>3959</v>
      </c>
    </row>
    <row r="18" spans="2:12" ht="19.5" customHeight="1" x14ac:dyDescent="0.15">
      <c r="B18" s="95" t="s">
        <v>19</v>
      </c>
      <c r="C18" s="96"/>
      <c r="D18" s="97"/>
      <c r="E18" s="32">
        <v>4505</v>
      </c>
      <c r="F18" s="26"/>
      <c r="G18" s="28">
        <v>8408</v>
      </c>
      <c r="H18" s="91" t="s">
        <v>20</v>
      </c>
      <c r="I18" s="92"/>
      <c r="J18" s="93">
        <v>3858</v>
      </c>
      <c r="K18" s="94"/>
      <c r="L18" s="32">
        <v>7769</v>
      </c>
    </row>
    <row r="19" spans="2:12" ht="19.5" customHeight="1" x14ac:dyDescent="0.15">
      <c r="B19" s="95" t="s">
        <v>21</v>
      </c>
      <c r="C19" s="96"/>
      <c r="D19" s="97"/>
      <c r="E19" s="32">
        <v>5707</v>
      </c>
      <c r="F19" s="26"/>
      <c r="G19" s="28">
        <v>11200</v>
      </c>
      <c r="H19" s="91" t="s">
        <v>53</v>
      </c>
      <c r="I19" s="92"/>
      <c r="J19" s="93">
        <v>4965</v>
      </c>
      <c r="K19" s="94"/>
      <c r="L19" s="32">
        <v>10129</v>
      </c>
    </row>
    <row r="20" spans="2:12" ht="19.5" customHeight="1" x14ac:dyDescent="0.15">
      <c r="B20" s="95" t="s">
        <v>22</v>
      </c>
      <c r="C20" s="96"/>
      <c r="D20" s="97"/>
      <c r="E20" s="32">
        <v>5733</v>
      </c>
      <c r="F20" s="26"/>
      <c r="G20" s="28">
        <v>11497</v>
      </c>
      <c r="H20" s="91" t="s">
        <v>23</v>
      </c>
      <c r="I20" s="92"/>
      <c r="J20" s="93">
        <v>5669</v>
      </c>
      <c r="K20" s="94"/>
      <c r="L20" s="32">
        <v>11167</v>
      </c>
    </row>
    <row r="21" spans="2:12" ht="19.5" customHeight="1" x14ac:dyDescent="0.15">
      <c r="B21" s="95" t="s">
        <v>24</v>
      </c>
      <c r="C21" s="96"/>
      <c r="D21" s="97"/>
      <c r="E21" s="32">
        <v>108</v>
      </c>
      <c r="F21" s="26"/>
      <c r="G21" s="28">
        <v>137</v>
      </c>
      <c r="H21" s="91" t="s">
        <v>25</v>
      </c>
      <c r="I21" s="92"/>
      <c r="J21" s="93">
        <v>1211</v>
      </c>
      <c r="K21" s="94"/>
      <c r="L21" s="32">
        <v>2079</v>
      </c>
    </row>
    <row r="22" spans="2:12" ht="19.5" customHeight="1" x14ac:dyDescent="0.15">
      <c r="B22" s="95" t="s">
        <v>26</v>
      </c>
      <c r="C22" s="96"/>
      <c r="D22" s="97"/>
      <c r="E22" s="32">
        <v>360</v>
      </c>
      <c r="F22" s="26"/>
      <c r="G22" s="28">
        <v>652</v>
      </c>
      <c r="H22" s="91" t="s">
        <v>27</v>
      </c>
      <c r="I22" s="92"/>
      <c r="J22" s="93">
        <v>497</v>
      </c>
      <c r="K22" s="94"/>
      <c r="L22" s="32">
        <v>743</v>
      </c>
    </row>
    <row r="23" spans="2:12" ht="19.5" customHeight="1" x14ac:dyDescent="0.15">
      <c r="B23" s="88" t="s">
        <v>28</v>
      </c>
      <c r="C23" s="89"/>
      <c r="D23" s="90"/>
      <c r="E23" s="32">
        <v>1065</v>
      </c>
      <c r="F23" s="26"/>
      <c r="G23" s="28">
        <v>2211</v>
      </c>
      <c r="H23" s="91" t="s">
        <v>29</v>
      </c>
      <c r="I23" s="92"/>
      <c r="J23" s="93">
        <v>1735</v>
      </c>
      <c r="K23" s="94"/>
      <c r="L23" s="32">
        <v>3294</v>
      </c>
    </row>
    <row r="24" spans="2:12" ht="19.5" customHeight="1" x14ac:dyDescent="0.15">
      <c r="B24" s="95" t="s">
        <v>30</v>
      </c>
      <c r="C24" s="96"/>
      <c r="D24" s="97"/>
      <c r="E24" s="32">
        <v>1170</v>
      </c>
      <c r="F24" s="26"/>
      <c r="G24" s="28">
        <v>2428</v>
      </c>
      <c r="H24" s="91" t="s">
        <v>31</v>
      </c>
      <c r="I24" s="92"/>
      <c r="J24" s="93">
        <v>432</v>
      </c>
      <c r="K24" s="94"/>
      <c r="L24" s="32">
        <v>652</v>
      </c>
    </row>
    <row r="25" spans="2:12" ht="19.5" customHeight="1" x14ac:dyDescent="0.15">
      <c r="B25" s="8" t="s">
        <v>51</v>
      </c>
      <c r="C25" s="27"/>
      <c r="D25" s="27"/>
      <c r="E25" s="27"/>
      <c r="F25" s="7"/>
      <c r="G25" s="7"/>
      <c r="H25" s="27"/>
      <c r="I25" s="27"/>
      <c r="J25" s="35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36"/>
      <c r="K26" s="10"/>
      <c r="L26" s="11"/>
    </row>
    <row r="27" spans="2:12" ht="17.100000000000001" customHeight="1" x14ac:dyDescent="0.15">
      <c r="B27" s="67" t="s">
        <v>32</v>
      </c>
      <c r="C27" s="72"/>
      <c r="D27" s="76" t="s">
        <v>33</v>
      </c>
      <c r="E27" s="77"/>
      <c r="F27" s="82" t="s">
        <v>34</v>
      </c>
      <c r="G27" s="83"/>
      <c r="H27" s="66" t="s">
        <v>55</v>
      </c>
      <c r="I27" s="66"/>
      <c r="J27" s="66"/>
      <c r="K27" s="66"/>
      <c r="L27" s="71"/>
    </row>
    <row r="28" spans="2:12" ht="17.100000000000001" customHeight="1" x14ac:dyDescent="0.15">
      <c r="B28" s="73"/>
      <c r="C28" s="74"/>
      <c r="D28" s="78"/>
      <c r="E28" s="79"/>
      <c r="F28" s="84"/>
      <c r="G28" s="85"/>
      <c r="H28" s="68" t="s">
        <v>35</v>
      </c>
      <c r="I28" s="68"/>
      <c r="J28" s="68"/>
      <c r="K28" s="68"/>
      <c r="L28" s="72"/>
    </row>
    <row r="29" spans="2:12" ht="17.100000000000001" customHeight="1" x14ac:dyDescent="0.15">
      <c r="B29" s="69"/>
      <c r="C29" s="75"/>
      <c r="D29" s="80"/>
      <c r="E29" s="81"/>
      <c r="F29" s="86"/>
      <c r="G29" s="87"/>
      <c r="H29" s="66" t="s">
        <v>36</v>
      </c>
      <c r="I29" s="71"/>
      <c r="J29" s="65" t="s">
        <v>37</v>
      </c>
      <c r="K29" s="71"/>
      <c r="L29" s="31" t="s">
        <v>38</v>
      </c>
    </row>
    <row r="30" spans="2:12" ht="19.5" customHeight="1" x14ac:dyDescent="0.15">
      <c r="B30" s="56">
        <v>45936</v>
      </c>
      <c r="C30" s="57"/>
      <c r="D30" s="58">
        <f>ROUND(B30/I9,4)</f>
        <v>0.36359999999999998</v>
      </c>
      <c r="E30" s="59"/>
      <c r="F30" s="60">
        <v>2197</v>
      </c>
      <c r="G30" s="61"/>
      <c r="H30" s="19"/>
      <c r="I30" s="15">
        <v>0.36</v>
      </c>
      <c r="J30" s="62">
        <v>0.34599999999999997</v>
      </c>
      <c r="K30" s="63"/>
      <c r="L30" s="18">
        <v>0.28599999999999998</v>
      </c>
    </row>
    <row r="31" spans="2:12" ht="19.5" customHeight="1" x14ac:dyDescent="0.15">
      <c r="B31" s="22" t="s">
        <v>52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39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64" t="s">
        <v>40</v>
      </c>
      <c r="C34" s="64"/>
      <c r="D34" s="65" t="s">
        <v>41</v>
      </c>
      <c r="E34" s="66"/>
      <c r="F34" s="66"/>
      <c r="G34" s="66"/>
      <c r="H34" s="66"/>
      <c r="I34" s="66"/>
      <c r="J34" s="67" t="s">
        <v>42</v>
      </c>
      <c r="K34" s="68"/>
      <c r="L34" s="24" t="s">
        <v>48</v>
      </c>
    </row>
    <row r="35" spans="2:12" ht="19.5" customHeight="1" x14ac:dyDescent="0.15">
      <c r="B35" s="64"/>
      <c r="C35" s="64"/>
      <c r="D35" s="65" t="s">
        <v>43</v>
      </c>
      <c r="E35" s="71"/>
      <c r="F35" s="65" t="s">
        <v>44</v>
      </c>
      <c r="G35" s="71"/>
      <c r="H35" s="65" t="s">
        <v>45</v>
      </c>
      <c r="I35" s="71"/>
      <c r="J35" s="69"/>
      <c r="K35" s="70"/>
      <c r="L35" s="25" t="s">
        <v>46</v>
      </c>
    </row>
    <row r="36" spans="2:12" ht="19.5" customHeight="1" x14ac:dyDescent="0.15">
      <c r="B36" s="50" t="s">
        <v>47</v>
      </c>
      <c r="C36" s="51"/>
      <c r="D36" s="47">
        <v>136757</v>
      </c>
      <c r="E36" s="52"/>
      <c r="F36" s="53">
        <v>64455</v>
      </c>
      <c r="G36" s="53"/>
      <c r="H36" s="53">
        <v>72302</v>
      </c>
      <c r="I36" s="53"/>
      <c r="J36" s="47">
        <v>59080</v>
      </c>
      <c r="K36" s="48"/>
      <c r="L36" s="54">
        <v>873.67</v>
      </c>
    </row>
    <row r="37" spans="2:12" ht="19.5" customHeight="1" x14ac:dyDescent="0.15">
      <c r="B37" s="50" t="s">
        <v>54</v>
      </c>
      <c r="C37" s="51"/>
      <c r="D37" s="47">
        <v>129125</v>
      </c>
      <c r="E37" s="52"/>
      <c r="F37" s="53">
        <v>60981</v>
      </c>
      <c r="G37" s="53"/>
      <c r="H37" s="53">
        <v>68144</v>
      </c>
      <c r="I37" s="53"/>
      <c r="J37" s="47">
        <v>57911</v>
      </c>
      <c r="K37" s="48"/>
      <c r="L37" s="55"/>
    </row>
    <row r="38" spans="2:12" ht="19.5" customHeight="1" x14ac:dyDescent="0.15">
      <c r="B38" s="49" t="s">
        <v>59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</row>
  </sheetData>
  <mergeCells count="91">
    <mergeCell ref="B1:L1"/>
    <mergeCell ref="B4:E4"/>
    <mergeCell ref="D5:F6"/>
    <mergeCell ref="G5:H6"/>
    <mergeCell ref="I5:J6"/>
    <mergeCell ref="K5:L6"/>
    <mergeCell ref="D8:F8"/>
    <mergeCell ref="G8:H8"/>
    <mergeCell ref="I8:J8"/>
    <mergeCell ref="K8:L8"/>
    <mergeCell ref="D9:F9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I11:L11"/>
    <mergeCell ref="B13:D13"/>
    <mergeCell ref="F13:G13"/>
    <mergeCell ref="H13:I13"/>
    <mergeCell ref="J13:K13"/>
    <mergeCell ref="B15:D15"/>
    <mergeCell ref="H15:I15"/>
    <mergeCell ref="J15:K15"/>
    <mergeCell ref="B16:D16"/>
    <mergeCell ref="H16:I16"/>
    <mergeCell ref="J16:K16"/>
    <mergeCell ref="B17:D17"/>
    <mergeCell ref="H17:I17"/>
    <mergeCell ref="J17:K17"/>
    <mergeCell ref="B18:D18"/>
    <mergeCell ref="H18:I18"/>
    <mergeCell ref="J18:K18"/>
    <mergeCell ref="B19:D19"/>
    <mergeCell ref="H19:I19"/>
    <mergeCell ref="J19:K19"/>
    <mergeCell ref="B20:D20"/>
    <mergeCell ref="H20:I20"/>
    <mergeCell ref="J20:K20"/>
    <mergeCell ref="B21:D21"/>
    <mergeCell ref="H21:I21"/>
    <mergeCell ref="J21:K21"/>
    <mergeCell ref="B22:D22"/>
    <mergeCell ref="H22:I22"/>
    <mergeCell ref="J22:K22"/>
    <mergeCell ref="B23:D23"/>
    <mergeCell ref="H23:I23"/>
    <mergeCell ref="J23:K23"/>
    <mergeCell ref="B24:D24"/>
    <mergeCell ref="H24:I24"/>
    <mergeCell ref="J24:K24"/>
    <mergeCell ref="B27:C29"/>
    <mergeCell ref="D27:E29"/>
    <mergeCell ref="F27:G29"/>
    <mergeCell ref="H27:L27"/>
    <mergeCell ref="H28:L28"/>
    <mergeCell ref="H29:I29"/>
    <mergeCell ref="J29:K29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view="pageBreakPreview" zoomScaleNormal="100" zoomScaleSheetLayoutView="100" workbookViewId="0">
      <selection activeCell="B39" sqref="B39"/>
    </sheetView>
  </sheetViews>
  <sheetFormatPr defaultColWidth="9" defaultRowHeight="13.5" x14ac:dyDescent="0.15"/>
  <cols>
    <col min="1" max="1" width="3.125" style="29" customWidth="1"/>
    <col min="2" max="2" width="4.375" style="29" customWidth="1"/>
    <col min="3" max="3" width="8.625" style="29" customWidth="1"/>
    <col min="4" max="4" width="1.625" style="29" customWidth="1"/>
    <col min="5" max="5" width="11.25" style="29" customWidth="1"/>
    <col min="6" max="6" width="3.375" style="29" customWidth="1"/>
    <col min="7" max="7" width="9.875" style="29" customWidth="1"/>
    <col min="8" max="8" width="6.25" style="29" customWidth="1"/>
    <col min="9" max="9" width="8.25" style="29" customWidth="1"/>
    <col min="10" max="10" width="7.625" style="29" customWidth="1"/>
    <col min="11" max="11" width="3.625" style="29" customWidth="1"/>
    <col min="12" max="12" width="12" style="29" customWidth="1"/>
    <col min="13" max="16384" width="9" style="29"/>
  </cols>
  <sheetData>
    <row r="1" spans="2:14" ht="28.5" x14ac:dyDescent="0.15">
      <c r="B1" s="117" t="s">
        <v>66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2:14" ht="21.75" customHeight="1" x14ac:dyDescent="0.15">
      <c r="H2" s="39"/>
      <c r="L2" s="40" t="s">
        <v>56</v>
      </c>
    </row>
    <row r="3" spans="2:14" ht="9" customHeight="1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/>
    </row>
    <row r="4" spans="2:14" x14ac:dyDescent="0.15">
      <c r="B4" s="119" t="s">
        <v>67</v>
      </c>
      <c r="C4" s="119"/>
      <c r="D4" s="119"/>
      <c r="E4" s="119"/>
      <c r="F4" s="37"/>
      <c r="G4" s="38"/>
      <c r="H4" s="38" t="s">
        <v>57</v>
      </c>
      <c r="I4" s="37"/>
      <c r="J4" s="37"/>
      <c r="K4" s="37"/>
      <c r="L4" s="37"/>
    </row>
    <row r="5" spans="2:14" ht="19.5" customHeight="1" x14ac:dyDescent="0.15">
      <c r="B5" s="3"/>
      <c r="C5" s="4"/>
      <c r="D5" s="120" t="s">
        <v>0</v>
      </c>
      <c r="E5" s="121"/>
      <c r="F5" s="122"/>
      <c r="G5" s="120" t="s">
        <v>1</v>
      </c>
      <c r="H5" s="122"/>
      <c r="I5" s="126" t="s">
        <v>2</v>
      </c>
      <c r="J5" s="127"/>
      <c r="K5" s="130" t="s">
        <v>49</v>
      </c>
      <c r="L5" s="72"/>
    </row>
    <row r="6" spans="2:14" ht="19.5" customHeight="1" x14ac:dyDescent="0.15">
      <c r="B6" s="5"/>
      <c r="C6" s="6"/>
      <c r="D6" s="123"/>
      <c r="E6" s="124"/>
      <c r="F6" s="125"/>
      <c r="G6" s="123"/>
      <c r="H6" s="125"/>
      <c r="I6" s="128"/>
      <c r="J6" s="129"/>
      <c r="K6" s="69"/>
      <c r="L6" s="75"/>
    </row>
    <row r="7" spans="2:14" ht="19.5" customHeight="1" x14ac:dyDescent="0.15">
      <c r="B7" s="114" t="s">
        <v>3</v>
      </c>
      <c r="C7" s="31" t="s">
        <v>4</v>
      </c>
      <c r="D7" s="131">
        <v>58787</v>
      </c>
      <c r="E7" s="132"/>
      <c r="F7" s="133"/>
      <c r="G7" s="103">
        <v>1089</v>
      </c>
      <c r="H7" s="104"/>
      <c r="I7" s="105">
        <f>D7+G7</f>
        <v>59876</v>
      </c>
      <c r="J7" s="106"/>
      <c r="K7" s="107">
        <v>-904</v>
      </c>
      <c r="L7" s="108"/>
      <c r="N7" s="30"/>
    </row>
    <row r="8" spans="2:14" ht="19.5" customHeight="1" x14ac:dyDescent="0.15">
      <c r="B8" s="115"/>
      <c r="C8" s="31" t="s">
        <v>5</v>
      </c>
      <c r="D8" s="131">
        <v>64489</v>
      </c>
      <c r="E8" s="132"/>
      <c r="F8" s="133"/>
      <c r="G8" s="103">
        <v>1263</v>
      </c>
      <c r="H8" s="104"/>
      <c r="I8" s="105">
        <f>D8+G8</f>
        <v>65752</v>
      </c>
      <c r="J8" s="106"/>
      <c r="K8" s="107">
        <v>-1011</v>
      </c>
      <c r="L8" s="108"/>
      <c r="N8" s="30"/>
    </row>
    <row r="9" spans="2:14" ht="19.5" customHeight="1" x14ac:dyDescent="0.15">
      <c r="B9" s="116"/>
      <c r="C9" s="31" t="s">
        <v>6</v>
      </c>
      <c r="D9" s="131">
        <v>123276</v>
      </c>
      <c r="E9" s="132"/>
      <c r="F9" s="133"/>
      <c r="G9" s="103">
        <v>2352</v>
      </c>
      <c r="H9" s="104"/>
      <c r="I9" s="105">
        <f>D9+G9</f>
        <v>125628</v>
      </c>
      <c r="J9" s="106"/>
      <c r="K9" s="107">
        <v>-1915</v>
      </c>
      <c r="L9" s="108"/>
      <c r="N9" s="30"/>
    </row>
    <row r="10" spans="2:14" ht="19.5" customHeight="1" x14ac:dyDescent="0.15">
      <c r="B10" s="65" t="s">
        <v>7</v>
      </c>
      <c r="C10" s="71"/>
      <c r="D10" s="131">
        <v>63296</v>
      </c>
      <c r="E10" s="132"/>
      <c r="F10" s="133"/>
      <c r="G10" s="112">
        <v>1494</v>
      </c>
      <c r="H10" s="113"/>
      <c r="I10" s="105">
        <f>D10+G10</f>
        <v>64790</v>
      </c>
      <c r="J10" s="106"/>
      <c r="K10" s="107">
        <v>-280</v>
      </c>
      <c r="L10" s="108"/>
      <c r="N10" s="30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102" t="s">
        <v>50</v>
      </c>
      <c r="J11" s="102"/>
      <c r="K11" s="102"/>
      <c r="L11" s="102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65" t="s">
        <v>8</v>
      </c>
      <c r="C13" s="66"/>
      <c r="D13" s="71"/>
      <c r="E13" s="31" t="s">
        <v>7</v>
      </c>
      <c r="F13" s="65" t="s">
        <v>9</v>
      </c>
      <c r="G13" s="71"/>
      <c r="H13" s="65" t="s">
        <v>8</v>
      </c>
      <c r="I13" s="71"/>
      <c r="J13" s="65" t="s">
        <v>7</v>
      </c>
      <c r="K13" s="71"/>
      <c r="L13" s="31" t="s">
        <v>10</v>
      </c>
    </row>
    <row r="14" spans="2:14" ht="19.5" customHeight="1" x14ac:dyDescent="0.15">
      <c r="B14" s="95" t="s">
        <v>11</v>
      </c>
      <c r="C14" s="96"/>
      <c r="D14" s="97"/>
      <c r="E14" s="32">
        <v>4994</v>
      </c>
      <c r="F14" s="26"/>
      <c r="G14" s="28">
        <v>10254</v>
      </c>
      <c r="H14" s="100" t="s">
        <v>12</v>
      </c>
      <c r="I14" s="101"/>
      <c r="J14" s="93">
        <v>572</v>
      </c>
      <c r="K14" s="94"/>
      <c r="L14" s="32">
        <v>1054</v>
      </c>
    </row>
    <row r="15" spans="2:14" ht="19.5" customHeight="1" x14ac:dyDescent="0.15">
      <c r="B15" s="95" t="s">
        <v>13</v>
      </c>
      <c r="C15" s="96"/>
      <c r="D15" s="97"/>
      <c r="E15" s="32">
        <v>4607</v>
      </c>
      <c r="F15" s="26"/>
      <c r="G15" s="28">
        <v>9390</v>
      </c>
      <c r="H15" s="100" t="s">
        <v>14</v>
      </c>
      <c r="I15" s="101"/>
      <c r="J15" s="93">
        <v>609</v>
      </c>
      <c r="K15" s="94"/>
      <c r="L15" s="32">
        <v>1122</v>
      </c>
    </row>
    <row r="16" spans="2:14" ht="19.5" customHeight="1" x14ac:dyDescent="0.15">
      <c r="B16" s="95" t="s">
        <v>15</v>
      </c>
      <c r="C16" s="96"/>
      <c r="D16" s="97"/>
      <c r="E16" s="32">
        <v>12299</v>
      </c>
      <c r="F16" s="26"/>
      <c r="G16" s="28">
        <v>23212</v>
      </c>
      <c r="H16" s="100" t="s">
        <v>16</v>
      </c>
      <c r="I16" s="101"/>
      <c r="J16" s="93">
        <v>273</v>
      </c>
      <c r="K16" s="94"/>
      <c r="L16" s="32">
        <v>477</v>
      </c>
    </row>
    <row r="17" spans="2:12" ht="19.5" customHeight="1" x14ac:dyDescent="0.15">
      <c r="B17" s="95" t="s">
        <v>17</v>
      </c>
      <c r="C17" s="96"/>
      <c r="D17" s="97"/>
      <c r="E17" s="32">
        <v>1011</v>
      </c>
      <c r="F17" s="26"/>
      <c r="G17" s="28">
        <v>1876</v>
      </c>
      <c r="H17" s="91" t="s">
        <v>18</v>
      </c>
      <c r="I17" s="92"/>
      <c r="J17" s="98">
        <v>1953</v>
      </c>
      <c r="K17" s="99"/>
      <c r="L17" s="34">
        <v>3919</v>
      </c>
    </row>
    <row r="18" spans="2:12" ht="19.5" customHeight="1" x14ac:dyDescent="0.15">
      <c r="B18" s="95" t="s">
        <v>19</v>
      </c>
      <c r="C18" s="96"/>
      <c r="D18" s="97"/>
      <c r="E18" s="32">
        <v>4487</v>
      </c>
      <c r="F18" s="26"/>
      <c r="G18" s="28">
        <v>8353</v>
      </c>
      <c r="H18" s="91" t="s">
        <v>20</v>
      </c>
      <c r="I18" s="92"/>
      <c r="J18" s="93">
        <v>3854</v>
      </c>
      <c r="K18" s="94"/>
      <c r="L18" s="32">
        <v>7731</v>
      </c>
    </row>
    <row r="19" spans="2:12" ht="19.5" customHeight="1" x14ac:dyDescent="0.15">
      <c r="B19" s="95" t="s">
        <v>21</v>
      </c>
      <c r="C19" s="96"/>
      <c r="D19" s="97"/>
      <c r="E19" s="32">
        <v>5688</v>
      </c>
      <c r="F19" s="26"/>
      <c r="G19" s="28">
        <v>11114</v>
      </c>
      <c r="H19" s="91" t="s">
        <v>53</v>
      </c>
      <c r="I19" s="92"/>
      <c r="J19" s="93">
        <v>4967</v>
      </c>
      <c r="K19" s="94"/>
      <c r="L19" s="32">
        <v>10081</v>
      </c>
    </row>
    <row r="20" spans="2:12" ht="19.5" customHeight="1" x14ac:dyDescent="0.15">
      <c r="B20" s="95" t="s">
        <v>22</v>
      </c>
      <c r="C20" s="96"/>
      <c r="D20" s="97"/>
      <c r="E20" s="32">
        <v>5728</v>
      </c>
      <c r="F20" s="26"/>
      <c r="G20" s="28">
        <v>11437</v>
      </c>
      <c r="H20" s="91" t="s">
        <v>23</v>
      </c>
      <c r="I20" s="92"/>
      <c r="J20" s="93">
        <v>5682</v>
      </c>
      <c r="K20" s="94"/>
      <c r="L20" s="32">
        <v>11133</v>
      </c>
    </row>
    <row r="21" spans="2:12" ht="19.5" customHeight="1" x14ac:dyDescent="0.15">
      <c r="B21" s="95" t="s">
        <v>24</v>
      </c>
      <c r="C21" s="96"/>
      <c r="D21" s="97"/>
      <c r="E21" s="32">
        <v>108</v>
      </c>
      <c r="F21" s="26"/>
      <c r="G21" s="28">
        <v>137</v>
      </c>
      <c r="H21" s="91" t="s">
        <v>25</v>
      </c>
      <c r="I21" s="92"/>
      <c r="J21" s="93">
        <v>1214</v>
      </c>
      <c r="K21" s="94"/>
      <c r="L21" s="32">
        <v>2070</v>
      </c>
    </row>
    <row r="22" spans="2:12" ht="19.5" customHeight="1" x14ac:dyDescent="0.15">
      <c r="B22" s="95" t="s">
        <v>26</v>
      </c>
      <c r="C22" s="96"/>
      <c r="D22" s="97"/>
      <c r="E22" s="32">
        <v>359</v>
      </c>
      <c r="F22" s="26"/>
      <c r="G22" s="28">
        <v>649</v>
      </c>
      <c r="H22" s="91" t="s">
        <v>27</v>
      </c>
      <c r="I22" s="92"/>
      <c r="J22" s="93">
        <v>492</v>
      </c>
      <c r="K22" s="94"/>
      <c r="L22" s="32">
        <v>733</v>
      </c>
    </row>
    <row r="23" spans="2:12" ht="19.5" customHeight="1" x14ac:dyDescent="0.15">
      <c r="B23" s="88" t="s">
        <v>28</v>
      </c>
      <c r="C23" s="89"/>
      <c r="D23" s="90"/>
      <c r="E23" s="32">
        <v>1064</v>
      </c>
      <c r="F23" s="26"/>
      <c r="G23" s="28">
        <v>2198</v>
      </c>
      <c r="H23" s="91" t="s">
        <v>29</v>
      </c>
      <c r="I23" s="92"/>
      <c r="J23" s="93">
        <v>1731</v>
      </c>
      <c r="K23" s="94"/>
      <c r="L23" s="32">
        <v>3271</v>
      </c>
    </row>
    <row r="24" spans="2:12" ht="19.5" customHeight="1" x14ac:dyDescent="0.15">
      <c r="B24" s="95" t="s">
        <v>30</v>
      </c>
      <c r="C24" s="96"/>
      <c r="D24" s="97"/>
      <c r="E24" s="32">
        <v>1173</v>
      </c>
      <c r="F24" s="26"/>
      <c r="G24" s="28">
        <v>2417</v>
      </c>
      <c r="H24" s="91" t="s">
        <v>31</v>
      </c>
      <c r="I24" s="92"/>
      <c r="J24" s="93">
        <v>431</v>
      </c>
      <c r="K24" s="94"/>
      <c r="L24" s="32">
        <v>648</v>
      </c>
    </row>
    <row r="25" spans="2:12" ht="19.5" customHeight="1" x14ac:dyDescent="0.15">
      <c r="B25" s="8" t="s">
        <v>51</v>
      </c>
      <c r="C25" s="27"/>
      <c r="D25" s="27"/>
      <c r="E25" s="27"/>
      <c r="F25" s="7"/>
      <c r="G25" s="7"/>
      <c r="H25" s="27"/>
      <c r="I25" s="27"/>
      <c r="J25" s="35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36"/>
      <c r="K26" s="10"/>
      <c r="L26" s="11"/>
    </row>
    <row r="27" spans="2:12" ht="17.100000000000001" customHeight="1" x14ac:dyDescent="0.15">
      <c r="B27" s="67" t="s">
        <v>32</v>
      </c>
      <c r="C27" s="72"/>
      <c r="D27" s="76" t="s">
        <v>33</v>
      </c>
      <c r="E27" s="77"/>
      <c r="F27" s="82" t="s">
        <v>34</v>
      </c>
      <c r="G27" s="83"/>
      <c r="H27" s="66" t="s">
        <v>55</v>
      </c>
      <c r="I27" s="66"/>
      <c r="J27" s="66"/>
      <c r="K27" s="66"/>
      <c r="L27" s="71"/>
    </row>
    <row r="28" spans="2:12" ht="17.100000000000001" customHeight="1" x14ac:dyDescent="0.15">
      <c r="B28" s="73"/>
      <c r="C28" s="74"/>
      <c r="D28" s="78"/>
      <c r="E28" s="79"/>
      <c r="F28" s="84"/>
      <c r="G28" s="85"/>
      <c r="H28" s="68" t="s">
        <v>35</v>
      </c>
      <c r="I28" s="68"/>
      <c r="J28" s="68"/>
      <c r="K28" s="68"/>
      <c r="L28" s="72"/>
    </row>
    <row r="29" spans="2:12" ht="17.100000000000001" customHeight="1" x14ac:dyDescent="0.15">
      <c r="B29" s="69"/>
      <c r="C29" s="75"/>
      <c r="D29" s="80"/>
      <c r="E29" s="81"/>
      <c r="F29" s="86"/>
      <c r="G29" s="87"/>
      <c r="H29" s="66" t="s">
        <v>36</v>
      </c>
      <c r="I29" s="71"/>
      <c r="J29" s="65" t="s">
        <v>37</v>
      </c>
      <c r="K29" s="71"/>
      <c r="L29" s="31" t="s">
        <v>38</v>
      </c>
    </row>
    <row r="30" spans="2:12" ht="19.5" customHeight="1" x14ac:dyDescent="0.15">
      <c r="B30" s="56">
        <v>45931</v>
      </c>
      <c r="C30" s="57"/>
      <c r="D30" s="58">
        <f>ROUND(B30/I9,4)</f>
        <v>0.36559999999999998</v>
      </c>
      <c r="E30" s="59"/>
      <c r="F30" s="60">
        <v>2164</v>
      </c>
      <c r="G30" s="61"/>
      <c r="H30" s="19"/>
      <c r="I30" s="15">
        <v>0.36</v>
      </c>
      <c r="J30" s="62">
        <v>0.34599999999999997</v>
      </c>
      <c r="K30" s="63"/>
      <c r="L30" s="18">
        <v>0.28599999999999998</v>
      </c>
    </row>
    <row r="31" spans="2:12" ht="19.5" customHeight="1" x14ac:dyDescent="0.15">
      <c r="B31" s="22" t="s">
        <v>52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39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64" t="s">
        <v>40</v>
      </c>
      <c r="C34" s="64"/>
      <c r="D34" s="65" t="s">
        <v>41</v>
      </c>
      <c r="E34" s="66"/>
      <c r="F34" s="66"/>
      <c r="G34" s="66"/>
      <c r="H34" s="66"/>
      <c r="I34" s="66"/>
      <c r="J34" s="67" t="s">
        <v>42</v>
      </c>
      <c r="K34" s="68"/>
      <c r="L34" s="24" t="s">
        <v>48</v>
      </c>
    </row>
    <row r="35" spans="2:12" ht="19.5" customHeight="1" x14ac:dyDescent="0.15">
      <c r="B35" s="64"/>
      <c r="C35" s="64"/>
      <c r="D35" s="65" t="s">
        <v>43</v>
      </c>
      <c r="E35" s="71"/>
      <c r="F35" s="65" t="s">
        <v>44</v>
      </c>
      <c r="G35" s="71"/>
      <c r="H35" s="65" t="s">
        <v>45</v>
      </c>
      <c r="I35" s="71"/>
      <c r="J35" s="69"/>
      <c r="K35" s="70"/>
      <c r="L35" s="25" t="s">
        <v>46</v>
      </c>
    </row>
    <row r="36" spans="2:12" ht="19.5" customHeight="1" x14ac:dyDescent="0.15">
      <c r="B36" s="50" t="s">
        <v>47</v>
      </c>
      <c r="C36" s="51"/>
      <c r="D36" s="47">
        <v>136757</v>
      </c>
      <c r="E36" s="52"/>
      <c r="F36" s="53">
        <v>64455</v>
      </c>
      <c r="G36" s="53"/>
      <c r="H36" s="53">
        <v>72302</v>
      </c>
      <c r="I36" s="53"/>
      <c r="J36" s="47">
        <v>59080</v>
      </c>
      <c r="K36" s="48"/>
      <c r="L36" s="54">
        <v>873.67</v>
      </c>
    </row>
    <row r="37" spans="2:12" ht="19.5" customHeight="1" x14ac:dyDescent="0.15">
      <c r="B37" s="50" t="s">
        <v>54</v>
      </c>
      <c r="C37" s="51"/>
      <c r="D37" s="47">
        <v>129125</v>
      </c>
      <c r="E37" s="52"/>
      <c r="F37" s="53">
        <v>60981</v>
      </c>
      <c r="G37" s="53"/>
      <c r="H37" s="53">
        <v>68144</v>
      </c>
      <c r="I37" s="53"/>
      <c r="J37" s="47">
        <v>57911</v>
      </c>
      <c r="K37" s="48"/>
      <c r="L37" s="55"/>
    </row>
    <row r="38" spans="2:12" ht="19.5" customHeight="1" x14ac:dyDescent="0.15">
      <c r="B38" s="49" t="s">
        <v>68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</row>
  </sheetData>
  <mergeCells count="91"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B27:C29"/>
    <mergeCell ref="D27:E29"/>
    <mergeCell ref="F27:G29"/>
    <mergeCell ref="H27:L27"/>
    <mergeCell ref="H28:L28"/>
    <mergeCell ref="H29:I29"/>
    <mergeCell ref="J29:K29"/>
    <mergeCell ref="B23:D23"/>
    <mergeCell ref="H23:I23"/>
    <mergeCell ref="J23:K23"/>
    <mergeCell ref="B24:D24"/>
    <mergeCell ref="H24:I24"/>
    <mergeCell ref="J24:K24"/>
    <mergeCell ref="B21:D21"/>
    <mergeCell ref="H21:I21"/>
    <mergeCell ref="J21:K21"/>
    <mergeCell ref="B22:D22"/>
    <mergeCell ref="H22:I22"/>
    <mergeCell ref="J22:K22"/>
    <mergeCell ref="B19:D19"/>
    <mergeCell ref="H19:I19"/>
    <mergeCell ref="J19:K19"/>
    <mergeCell ref="B20:D20"/>
    <mergeCell ref="H20:I20"/>
    <mergeCell ref="J20:K20"/>
    <mergeCell ref="B17:D17"/>
    <mergeCell ref="H17:I17"/>
    <mergeCell ref="J17:K17"/>
    <mergeCell ref="B18:D18"/>
    <mergeCell ref="H18:I18"/>
    <mergeCell ref="J18:K18"/>
    <mergeCell ref="B15:D15"/>
    <mergeCell ref="H15:I15"/>
    <mergeCell ref="J15:K15"/>
    <mergeCell ref="B16:D16"/>
    <mergeCell ref="H16:I16"/>
    <mergeCell ref="J16:K16"/>
    <mergeCell ref="I11:L11"/>
    <mergeCell ref="B13:D13"/>
    <mergeCell ref="F13:G13"/>
    <mergeCell ref="H13:I13"/>
    <mergeCell ref="J13:K13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B1:L1"/>
    <mergeCell ref="B4:E4"/>
    <mergeCell ref="D5:F6"/>
    <mergeCell ref="G5:H6"/>
    <mergeCell ref="I5:J6"/>
    <mergeCell ref="K5:L6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zoomScaleNormal="100" zoomScaleSheetLayoutView="100" workbookViewId="0">
      <selection activeCell="P17" sqref="P17"/>
    </sheetView>
  </sheetViews>
  <sheetFormatPr defaultColWidth="9" defaultRowHeight="13.5" x14ac:dyDescent="0.15"/>
  <cols>
    <col min="1" max="1" width="3.125" style="41" customWidth="1"/>
    <col min="2" max="2" width="4.375" style="41" customWidth="1"/>
    <col min="3" max="3" width="8.625" style="41" customWidth="1"/>
    <col min="4" max="4" width="1.625" style="41" customWidth="1"/>
    <col min="5" max="5" width="11.25" style="41" customWidth="1"/>
    <col min="6" max="6" width="3.375" style="41" customWidth="1"/>
    <col min="7" max="7" width="9.875" style="41" customWidth="1"/>
    <col min="8" max="8" width="6.25" style="41" customWidth="1"/>
    <col min="9" max="9" width="8.25" style="41" customWidth="1"/>
    <col min="10" max="10" width="7.625" style="41" customWidth="1"/>
    <col min="11" max="11" width="3.625" style="41" customWidth="1"/>
    <col min="12" max="12" width="12" style="41" customWidth="1"/>
    <col min="13" max="16384" width="9" style="41"/>
  </cols>
  <sheetData>
    <row r="1" spans="2:14" ht="28.5" x14ac:dyDescent="0.15">
      <c r="B1" s="117" t="s">
        <v>69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2:14" ht="21.75" customHeight="1" x14ac:dyDescent="0.15">
      <c r="H2" s="42"/>
      <c r="L2" s="40" t="s">
        <v>56</v>
      </c>
    </row>
    <row r="3" spans="2:14" ht="9" customHeight="1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/>
    </row>
    <row r="4" spans="2:14" x14ac:dyDescent="0.15">
      <c r="B4" s="119" t="s">
        <v>70</v>
      </c>
      <c r="C4" s="119"/>
      <c r="D4" s="119"/>
      <c r="E4" s="119"/>
      <c r="F4" s="37"/>
      <c r="G4" s="38"/>
      <c r="H4" s="38" t="s">
        <v>57</v>
      </c>
      <c r="I4" s="37"/>
      <c r="J4" s="37"/>
      <c r="K4" s="37"/>
      <c r="L4" s="37"/>
    </row>
    <row r="5" spans="2:14" ht="19.5" customHeight="1" x14ac:dyDescent="0.15">
      <c r="B5" s="3"/>
      <c r="C5" s="4"/>
      <c r="D5" s="120" t="s">
        <v>0</v>
      </c>
      <c r="E5" s="121"/>
      <c r="F5" s="122"/>
      <c r="G5" s="120" t="s">
        <v>1</v>
      </c>
      <c r="H5" s="122"/>
      <c r="I5" s="126" t="s">
        <v>2</v>
      </c>
      <c r="J5" s="127"/>
      <c r="K5" s="130" t="s">
        <v>71</v>
      </c>
      <c r="L5" s="72"/>
    </row>
    <row r="6" spans="2:14" ht="19.5" customHeight="1" x14ac:dyDescent="0.15">
      <c r="B6" s="5"/>
      <c r="C6" s="6"/>
      <c r="D6" s="123"/>
      <c r="E6" s="124"/>
      <c r="F6" s="125"/>
      <c r="G6" s="123"/>
      <c r="H6" s="125"/>
      <c r="I6" s="128"/>
      <c r="J6" s="129"/>
      <c r="K6" s="69"/>
      <c r="L6" s="75"/>
    </row>
    <row r="7" spans="2:14" ht="19.5" customHeight="1" x14ac:dyDescent="0.15">
      <c r="B7" s="114" t="s">
        <v>3</v>
      </c>
      <c r="C7" s="31" t="s">
        <v>4</v>
      </c>
      <c r="D7" s="109">
        <v>58805</v>
      </c>
      <c r="E7" s="110"/>
      <c r="F7" s="111"/>
      <c r="G7" s="103">
        <v>1124</v>
      </c>
      <c r="H7" s="104"/>
      <c r="I7" s="105">
        <f>D7+G7</f>
        <v>59929</v>
      </c>
      <c r="J7" s="106"/>
      <c r="K7" s="107">
        <f>+I7-60863</f>
        <v>-934</v>
      </c>
      <c r="L7" s="108"/>
      <c r="N7" s="43"/>
    </row>
    <row r="8" spans="2:14" ht="19.5" customHeight="1" x14ac:dyDescent="0.15">
      <c r="B8" s="115"/>
      <c r="C8" s="31" t="s">
        <v>5</v>
      </c>
      <c r="D8" s="109">
        <v>64506</v>
      </c>
      <c r="E8" s="110"/>
      <c r="F8" s="111"/>
      <c r="G8" s="103">
        <v>1292</v>
      </c>
      <c r="H8" s="104"/>
      <c r="I8" s="105">
        <f>D8+G8</f>
        <v>65798</v>
      </c>
      <c r="J8" s="106"/>
      <c r="K8" s="107">
        <f>+I8-66805</f>
        <v>-1007</v>
      </c>
      <c r="L8" s="108"/>
      <c r="N8" s="43"/>
    </row>
    <row r="9" spans="2:14" ht="19.5" customHeight="1" x14ac:dyDescent="0.15">
      <c r="B9" s="116"/>
      <c r="C9" s="31" t="s">
        <v>6</v>
      </c>
      <c r="D9" s="109">
        <f>+D7+D8</f>
        <v>123311</v>
      </c>
      <c r="E9" s="110"/>
      <c r="F9" s="111"/>
      <c r="G9" s="103">
        <f>+G7+G8</f>
        <v>2416</v>
      </c>
      <c r="H9" s="104"/>
      <c r="I9" s="105">
        <f>D9+G9</f>
        <v>125727</v>
      </c>
      <c r="J9" s="106"/>
      <c r="K9" s="107">
        <f>+I9-127668</f>
        <v>-1941</v>
      </c>
      <c r="L9" s="108"/>
      <c r="N9" s="43"/>
    </row>
    <row r="10" spans="2:14" ht="19.5" customHeight="1" x14ac:dyDescent="0.15">
      <c r="B10" s="65" t="s">
        <v>7</v>
      </c>
      <c r="C10" s="71"/>
      <c r="D10" s="109">
        <f>62983+452</f>
        <v>63435</v>
      </c>
      <c r="E10" s="110"/>
      <c r="F10" s="111"/>
      <c r="G10" s="112">
        <v>1547</v>
      </c>
      <c r="H10" s="113"/>
      <c r="I10" s="105">
        <f>D10+G10</f>
        <v>64982</v>
      </c>
      <c r="J10" s="106"/>
      <c r="K10" s="107">
        <f>+I10-65202</f>
        <v>-220</v>
      </c>
      <c r="L10" s="108"/>
      <c r="N10" s="43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102" t="s">
        <v>50</v>
      </c>
      <c r="J11" s="102"/>
      <c r="K11" s="102"/>
      <c r="L11" s="102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65" t="s">
        <v>8</v>
      </c>
      <c r="C13" s="66"/>
      <c r="D13" s="71"/>
      <c r="E13" s="31" t="s">
        <v>7</v>
      </c>
      <c r="F13" s="65" t="s">
        <v>9</v>
      </c>
      <c r="G13" s="71"/>
      <c r="H13" s="65" t="s">
        <v>8</v>
      </c>
      <c r="I13" s="71"/>
      <c r="J13" s="65" t="s">
        <v>7</v>
      </c>
      <c r="K13" s="71"/>
      <c r="L13" s="31" t="s">
        <v>10</v>
      </c>
    </row>
    <row r="14" spans="2:14" ht="19.5" customHeight="1" x14ac:dyDescent="0.15">
      <c r="B14" s="95" t="s">
        <v>11</v>
      </c>
      <c r="C14" s="96"/>
      <c r="D14" s="97"/>
      <c r="E14" s="44">
        <v>5010</v>
      </c>
      <c r="F14" s="26"/>
      <c r="G14" s="45">
        <v>10271</v>
      </c>
      <c r="H14" s="100" t="s">
        <v>12</v>
      </c>
      <c r="I14" s="101"/>
      <c r="J14" s="134">
        <v>572</v>
      </c>
      <c r="K14" s="135"/>
      <c r="L14" s="44">
        <v>1052</v>
      </c>
    </row>
    <row r="15" spans="2:14" ht="19.5" customHeight="1" x14ac:dyDescent="0.15">
      <c r="B15" s="95" t="s">
        <v>13</v>
      </c>
      <c r="C15" s="96"/>
      <c r="D15" s="97"/>
      <c r="E15" s="44">
        <v>4604</v>
      </c>
      <c r="F15" s="26"/>
      <c r="G15" s="45">
        <v>9357</v>
      </c>
      <c r="H15" s="100" t="s">
        <v>14</v>
      </c>
      <c r="I15" s="101"/>
      <c r="J15" s="134">
        <v>613</v>
      </c>
      <c r="K15" s="135"/>
      <c r="L15" s="44">
        <v>1125</v>
      </c>
    </row>
    <row r="16" spans="2:14" ht="19.5" customHeight="1" x14ac:dyDescent="0.15">
      <c r="B16" s="95" t="s">
        <v>15</v>
      </c>
      <c r="C16" s="96"/>
      <c r="D16" s="97"/>
      <c r="E16" s="44">
        <v>12350</v>
      </c>
      <c r="F16" s="26"/>
      <c r="G16" s="45">
        <v>23241</v>
      </c>
      <c r="H16" s="100" t="s">
        <v>16</v>
      </c>
      <c r="I16" s="101"/>
      <c r="J16" s="134">
        <v>275</v>
      </c>
      <c r="K16" s="135"/>
      <c r="L16" s="44">
        <v>478</v>
      </c>
    </row>
    <row r="17" spans="2:12" ht="19.5" customHeight="1" x14ac:dyDescent="0.15">
      <c r="B17" s="95" t="s">
        <v>17</v>
      </c>
      <c r="C17" s="96"/>
      <c r="D17" s="97"/>
      <c r="E17" s="44">
        <v>1016</v>
      </c>
      <c r="F17" s="26"/>
      <c r="G17" s="45">
        <v>1888</v>
      </c>
      <c r="H17" s="91" t="s">
        <v>18</v>
      </c>
      <c r="I17" s="92"/>
      <c r="J17" s="136">
        <v>1952</v>
      </c>
      <c r="K17" s="137"/>
      <c r="L17" s="46">
        <v>3910</v>
      </c>
    </row>
    <row r="18" spans="2:12" ht="19.5" customHeight="1" x14ac:dyDescent="0.15">
      <c r="B18" s="95" t="s">
        <v>19</v>
      </c>
      <c r="C18" s="96"/>
      <c r="D18" s="97"/>
      <c r="E18" s="44">
        <v>4498</v>
      </c>
      <c r="F18" s="26"/>
      <c r="G18" s="45">
        <v>8364</v>
      </c>
      <c r="H18" s="91" t="s">
        <v>20</v>
      </c>
      <c r="I18" s="92"/>
      <c r="J18" s="134">
        <v>3848</v>
      </c>
      <c r="K18" s="135"/>
      <c r="L18" s="44">
        <v>7718</v>
      </c>
    </row>
    <row r="19" spans="2:12" ht="19.5" customHeight="1" x14ac:dyDescent="0.15">
      <c r="B19" s="95" t="s">
        <v>21</v>
      </c>
      <c r="C19" s="96"/>
      <c r="D19" s="97"/>
      <c r="E19" s="44">
        <v>5717</v>
      </c>
      <c r="F19" s="26"/>
      <c r="G19" s="45">
        <v>11153</v>
      </c>
      <c r="H19" s="91" t="s">
        <v>53</v>
      </c>
      <c r="I19" s="92"/>
      <c r="J19" s="134">
        <v>4975</v>
      </c>
      <c r="K19" s="135"/>
      <c r="L19" s="44">
        <v>10070</v>
      </c>
    </row>
    <row r="20" spans="2:12" ht="19.5" customHeight="1" x14ac:dyDescent="0.15">
      <c r="B20" s="95" t="s">
        <v>22</v>
      </c>
      <c r="C20" s="96"/>
      <c r="D20" s="97"/>
      <c r="E20" s="44">
        <v>5737</v>
      </c>
      <c r="F20" s="26"/>
      <c r="G20" s="45">
        <v>11434</v>
      </c>
      <c r="H20" s="91" t="s">
        <v>23</v>
      </c>
      <c r="I20" s="92"/>
      <c r="J20" s="134">
        <v>5685</v>
      </c>
      <c r="K20" s="135"/>
      <c r="L20" s="44">
        <v>11133</v>
      </c>
    </row>
    <row r="21" spans="2:12" ht="19.5" customHeight="1" x14ac:dyDescent="0.15">
      <c r="B21" s="95" t="s">
        <v>24</v>
      </c>
      <c r="C21" s="96"/>
      <c r="D21" s="97"/>
      <c r="E21" s="44">
        <v>108</v>
      </c>
      <c r="F21" s="26"/>
      <c r="G21" s="45">
        <v>137</v>
      </c>
      <c r="H21" s="91" t="s">
        <v>25</v>
      </c>
      <c r="I21" s="92"/>
      <c r="J21" s="134">
        <v>1207</v>
      </c>
      <c r="K21" s="135"/>
      <c r="L21" s="44">
        <v>2058</v>
      </c>
    </row>
    <row r="22" spans="2:12" ht="19.5" customHeight="1" x14ac:dyDescent="0.15">
      <c r="B22" s="95" t="s">
        <v>26</v>
      </c>
      <c r="C22" s="96"/>
      <c r="D22" s="97"/>
      <c r="E22" s="44">
        <v>356</v>
      </c>
      <c r="F22" s="26"/>
      <c r="G22" s="45">
        <v>641</v>
      </c>
      <c r="H22" s="91" t="s">
        <v>27</v>
      </c>
      <c r="I22" s="92"/>
      <c r="J22" s="134">
        <v>493</v>
      </c>
      <c r="K22" s="135"/>
      <c r="L22" s="44">
        <v>731</v>
      </c>
    </row>
    <row r="23" spans="2:12" ht="19.5" customHeight="1" x14ac:dyDescent="0.15">
      <c r="B23" s="88" t="s">
        <v>28</v>
      </c>
      <c r="C23" s="89"/>
      <c r="D23" s="90"/>
      <c r="E23" s="44">
        <v>1071</v>
      </c>
      <c r="F23" s="26"/>
      <c r="G23" s="45">
        <v>2202</v>
      </c>
      <c r="H23" s="91" t="s">
        <v>29</v>
      </c>
      <c r="I23" s="92"/>
      <c r="J23" s="134">
        <v>1735</v>
      </c>
      <c r="K23" s="135"/>
      <c r="L23" s="44">
        <v>3273</v>
      </c>
    </row>
    <row r="24" spans="2:12" ht="19.5" customHeight="1" x14ac:dyDescent="0.15">
      <c r="B24" s="95" t="s">
        <v>30</v>
      </c>
      <c r="C24" s="96"/>
      <c r="D24" s="97"/>
      <c r="E24" s="44">
        <v>1177</v>
      </c>
      <c r="F24" s="26"/>
      <c r="G24" s="45">
        <v>2425</v>
      </c>
      <c r="H24" s="91" t="s">
        <v>31</v>
      </c>
      <c r="I24" s="92"/>
      <c r="J24" s="134">
        <v>436</v>
      </c>
      <c r="K24" s="135"/>
      <c r="L24" s="44">
        <v>650</v>
      </c>
    </row>
    <row r="25" spans="2:12" ht="19.5" customHeight="1" x14ac:dyDescent="0.15">
      <c r="B25" s="8" t="s">
        <v>51</v>
      </c>
      <c r="C25" s="27"/>
      <c r="D25" s="27"/>
      <c r="E25" s="27"/>
      <c r="F25" s="7"/>
      <c r="G25" s="7"/>
      <c r="H25" s="27"/>
      <c r="I25" s="27"/>
      <c r="J25" s="35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36"/>
      <c r="K26" s="10"/>
      <c r="L26" s="11"/>
    </row>
    <row r="27" spans="2:12" ht="17.100000000000001" customHeight="1" x14ac:dyDescent="0.15">
      <c r="B27" s="67" t="s">
        <v>32</v>
      </c>
      <c r="C27" s="72"/>
      <c r="D27" s="76" t="s">
        <v>33</v>
      </c>
      <c r="E27" s="77"/>
      <c r="F27" s="82" t="s">
        <v>34</v>
      </c>
      <c r="G27" s="83"/>
      <c r="H27" s="66" t="s">
        <v>55</v>
      </c>
      <c r="I27" s="66"/>
      <c r="J27" s="66"/>
      <c r="K27" s="66"/>
      <c r="L27" s="71"/>
    </row>
    <row r="28" spans="2:12" ht="17.100000000000001" customHeight="1" x14ac:dyDescent="0.15">
      <c r="B28" s="73"/>
      <c r="C28" s="74"/>
      <c r="D28" s="78"/>
      <c r="E28" s="79"/>
      <c r="F28" s="84"/>
      <c r="G28" s="85"/>
      <c r="H28" s="68" t="s">
        <v>35</v>
      </c>
      <c r="I28" s="68"/>
      <c r="J28" s="68"/>
      <c r="K28" s="68"/>
      <c r="L28" s="72"/>
    </row>
    <row r="29" spans="2:12" ht="17.100000000000001" customHeight="1" x14ac:dyDescent="0.15">
      <c r="B29" s="69"/>
      <c r="C29" s="75"/>
      <c r="D29" s="80"/>
      <c r="E29" s="81"/>
      <c r="F29" s="86"/>
      <c r="G29" s="87"/>
      <c r="H29" s="66" t="s">
        <v>36</v>
      </c>
      <c r="I29" s="71"/>
      <c r="J29" s="65" t="s">
        <v>37</v>
      </c>
      <c r="K29" s="71"/>
      <c r="L29" s="31" t="s">
        <v>38</v>
      </c>
    </row>
    <row r="30" spans="2:12" ht="19.5" customHeight="1" x14ac:dyDescent="0.15">
      <c r="B30" s="56">
        <v>45868</v>
      </c>
      <c r="C30" s="57"/>
      <c r="D30" s="58">
        <f>ROUND(B30/I9,4)</f>
        <v>0.36480000000000001</v>
      </c>
      <c r="E30" s="59"/>
      <c r="F30" s="60">
        <v>2162</v>
      </c>
      <c r="G30" s="61"/>
      <c r="H30" s="19"/>
      <c r="I30" s="15">
        <v>0.36</v>
      </c>
      <c r="J30" s="62">
        <v>0.34599999999999997</v>
      </c>
      <c r="K30" s="63"/>
      <c r="L30" s="18">
        <v>0.28599999999999998</v>
      </c>
    </row>
    <row r="31" spans="2:12" ht="19.5" customHeight="1" x14ac:dyDescent="0.15">
      <c r="B31" s="22" t="s">
        <v>52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39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64" t="s">
        <v>40</v>
      </c>
      <c r="C34" s="64"/>
      <c r="D34" s="65" t="s">
        <v>41</v>
      </c>
      <c r="E34" s="66"/>
      <c r="F34" s="66"/>
      <c r="G34" s="66"/>
      <c r="H34" s="66"/>
      <c r="I34" s="66"/>
      <c r="J34" s="67" t="s">
        <v>42</v>
      </c>
      <c r="K34" s="68"/>
      <c r="L34" s="24" t="s">
        <v>48</v>
      </c>
    </row>
    <row r="35" spans="2:12" ht="19.5" customHeight="1" x14ac:dyDescent="0.15">
      <c r="B35" s="64"/>
      <c r="C35" s="64"/>
      <c r="D35" s="65" t="s">
        <v>43</v>
      </c>
      <c r="E35" s="71"/>
      <c r="F35" s="65" t="s">
        <v>44</v>
      </c>
      <c r="G35" s="71"/>
      <c r="H35" s="65" t="s">
        <v>45</v>
      </c>
      <c r="I35" s="71"/>
      <c r="J35" s="69"/>
      <c r="K35" s="70"/>
      <c r="L35" s="25" t="s">
        <v>46</v>
      </c>
    </row>
    <row r="36" spans="2:12" ht="19.5" customHeight="1" x14ac:dyDescent="0.15">
      <c r="B36" s="50" t="s">
        <v>47</v>
      </c>
      <c r="C36" s="51"/>
      <c r="D36" s="47">
        <v>136757</v>
      </c>
      <c r="E36" s="52"/>
      <c r="F36" s="53">
        <v>64455</v>
      </c>
      <c r="G36" s="53"/>
      <c r="H36" s="53">
        <v>72302</v>
      </c>
      <c r="I36" s="53"/>
      <c r="J36" s="47">
        <v>59080</v>
      </c>
      <c r="K36" s="48"/>
      <c r="L36" s="54">
        <v>873.67</v>
      </c>
    </row>
    <row r="37" spans="2:12" ht="19.5" customHeight="1" x14ac:dyDescent="0.15">
      <c r="B37" s="50" t="s">
        <v>54</v>
      </c>
      <c r="C37" s="51"/>
      <c r="D37" s="47">
        <v>129125</v>
      </c>
      <c r="E37" s="52"/>
      <c r="F37" s="53">
        <v>60981</v>
      </c>
      <c r="G37" s="53"/>
      <c r="H37" s="53">
        <v>68144</v>
      </c>
      <c r="I37" s="53"/>
      <c r="J37" s="47">
        <v>57911</v>
      </c>
      <c r="K37" s="48"/>
      <c r="L37" s="55"/>
    </row>
    <row r="38" spans="2:12" ht="19.5" customHeight="1" x14ac:dyDescent="0.15">
      <c r="B38" s="49" t="s">
        <v>68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</row>
  </sheetData>
  <mergeCells count="91">
    <mergeCell ref="B1:L1"/>
    <mergeCell ref="B4:E4"/>
    <mergeCell ref="D5:F6"/>
    <mergeCell ref="G5:H6"/>
    <mergeCell ref="I5:J6"/>
    <mergeCell ref="K5:L6"/>
    <mergeCell ref="D8:F8"/>
    <mergeCell ref="G8:H8"/>
    <mergeCell ref="I8:J8"/>
    <mergeCell ref="K8:L8"/>
    <mergeCell ref="D9:F9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I11:L11"/>
    <mergeCell ref="B13:D13"/>
    <mergeCell ref="F13:G13"/>
    <mergeCell ref="H13:I13"/>
    <mergeCell ref="J13:K13"/>
    <mergeCell ref="B15:D15"/>
    <mergeCell ref="H15:I15"/>
    <mergeCell ref="J15:K15"/>
    <mergeCell ref="B16:D16"/>
    <mergeCell ref="H16:I16"/>
    <mergeCell ref="J16:K16"/>
    <mergeCell ref="B17:D17"/>
    <mergeCell ref="H17:I17"/>
    <mergeCell ref="J17:K17"/>
    <mergeCell ref="B18:D18"/>
    <mergeCell ref="H18:I18"/>
    <mergeCell ref="J18:K18"/>
    <mergeCell ref="B19:D19"/>
    <mergeCell ref="H19:I19"/>
    <mergeCell ref="J19:K19"/>
    <mergeCell ref="B20:D20"/>
    <mergeCell ref="H20:I20"/>
    <mergeCell ref="J20:K20"/>
    <mergeCell ref="B21:D21"/>
    <mergeCell ref="H21:I21"/>
    <mergeCell ref="J21:K21"/>
    <mergeCell ref="B22:D22"/>
    <mergeCell ref="H22:I22"/>
    <mergeCell ref="J22:K22"/>
    <mergeCell ref="B23:D23"/>
    <mergeCell ref="H23:I23"/>
    <mergeCell ref="J23:K23"/>
    <mergeCell ref="B24:D24"/>
    <mergeCell ref="H24:I24"/>
    <mergeCell ref="J24:K24"/>
    <mergeCell ref="B27:C29"/>
    <mergeCell ref="D27:E29"/>
    <mergeCell ref="F27:G29"/>
    <mergeCell ref="H27:L27"/>
    <mergeCell ref="H28:L28"/>
    <mergeCell ref="H29:I29"/>
    <mergeCell ref="J29:K29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view="pageBreakPreview" zoomScaleNormal="100" zoomScaleSheetLayoutView="100" workbookViewId="0">
      <selection activeCell="Q13" sqref="Q13"/>
    </sheetView>
  </sheetViews>
  <sheetFormatPr defaultColWidth="9" defaultRowHeight="13.5" x14ac:dyDescent="0.15"/>
  <cols>
    <col min="1" max="1" width="3.125" style="41" customWidth="1"/>
    <col min="2" max="2" width="4.375" style="41" customWidth="1"/>
    <col min="3" max="3" width="8.625" style="41" customWidth="1"/>
    <col min="4" max="4" width="1.625" style="41" customWidth="1"/>
    <col min="5" max="5" width="11.25" style="41" customWidth="1"/>
    <col min="6" max="6" width="3.375" style="41" customWidth="1"/>
    <col min="7" max="7" width="9.875" style="41" customWidth="1"/>
    <col min="8" max="8" width="6.25" style="41" customWidth="1"/>
    <col min="9" max="9" width="8.25" style="41" customWidth="1"/>
    <col min="10" max="10" width="7.625" style="41" customWidth="1"/>
    <col min="11" max="11" width="3.625" style="41" customWidth="1"/>
    <col min="12" max="12" width="12" style="41" customWidth="1"/>
    <col min="13" max="16384" width="9" style="41"/>
  </cols>
  <sheetData>
    <row r="1" spans="2:14" ht="28.5" x14ac:dyDescent="0.15">
      <c r="B1" s="117" t="s">
        <v>72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2:14" ht="21.75" customHeight="1" x14ac:dyDescent="0.15">
      <c r="H2" s="42"/>
      <c r="L2" s="40" t="s">
        <v>56</v>
      </c>
    </row>
    <row r="3" spans="2:14" ht="9" customHeight="1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/>
    </row>
    <row r="4" spans="2:14" x14ac:dyDescent="0.15">
      <c r="B4" s="119" t="s">
        <v>73</v>
      </c>
      <c r="C4" s="119"/>
      <c r="D4" s="119"/>
      <c r="E4" s="119"/>
      <c r="F4" s="37"/>
      <c r="G4" s="38"/>
      <c r="H4" s="38" t="s">
        <v>57</v>
      </c>
      <c r="I4" s="37"/>
      <c r="J4" s="37"/>
      <c r="K4" s="37"/>
      <c r="L4" s="37"/>
    </row>
    <row r="5" spans="2:14" ht="19.5" customHeight="1" x14ac:dyDescent="0.15">
      <c r="B5" s="3"/>
      <c r="C5" s="4"/>
      <c r="D5" s="120" t="s">
        <v>0</v>
      </c>
      <c r="E5" s="121"/>
      <c r="F5" s="122"/>
      <c r="G5" s="120" t="s">
        <v>1</v>
      </c>
      <c r="H5" s="122"/>
      <c r="I5" s="126" t="s">
        <v>2</v>
      </c>
      <c r="J5" s="127"/>
      <c r="K5" s="130" t="s">
        <v>49</v>
      </c>
      <c r="L5" s="72"/>
    </row>
    <row r="6" spans="2:14" ht="19.5" customHeight="1" x14ac:dyDescent="0.15">
      <c r="B6" s="5"/>
      <c r="C6" s="6"/>
      <c r="D6" s="123"/>
      <c r="E6" s="124"/>
      <c r="F6" s="125"/>
      <c r="G6" s="123"/>
      <c r="H6" s="125"/>
      <c r="I6" s="128"/>
      <c r="J6" s="129"/>
      <c r="K6" s="69"/>
      <c r="L6" s="75"/>
    </row>
    <row r="7" spans="2:14" ht="19.5" customHeight="1" x14ac:dyDescent="0.15">
      <c r="B7" s="114" t="s">
        <v>3</v>
      </c>
      <c r="C7" s="31" t="s">
        <v>4</v>
      </c>
      <c r="D7" s="131">
        <v>58751</v>
      </c>
      <c r="E7" s="132"/>
      <c r="F7" s="133"/>
      <c r="G7" s="103">
        <v>1126</v>
      </c>
      <c r="H7" s="104"/>
      <c r="I7" s="105">
        <f>D7+G7</f>
        <v>59877</v>
      </c>
      <c r="J7" s="106"/>
      <c r="K7" s="107">
        <v>-931</v>
      </c>
      <c r="L7" s="108"/>
      <c r="N7" s="43"/>
    </row>
    <row r="8" spans="2:14" ht="19.5" customHeight="1" x14ac:dyDescent="0.15">
      <c r="B8" s="115"/>
      <c r="C8" s="31" t="s">
        <v>5</v>
      </c>
      <c r="D8" s="131">
        <v>64417</v>
      </c>
      <c r="E8" s="132"/>
      <c r="F8" s="133"/>
      <c r="G8" s="103">
        <v>1292</v>
      </c>
      <c r="H8" s="104"/>
      <c r="I8" s="105">
        <f>D8+G8</f>
        <v>65709</v>
      </c>
      <c r="J8" s="106"/>
      <c r="K8" s="107">
        <v>-995</v>
      </c>
      <c r="L8" s="108"/>
      <c r="N8" s="43"/>
    </row>
    <row r="9" spans="2:14" ht="19.5" customHeight="1" x14ac:dyDescent="0.15">
      <c r="B9" s="116"/>
      <c r="C9" s="31" t="s">
        <v>6</v>
      </c>
      <c r="D9" s="131">
        <v>123168</v>
      </c>
      <c r="E9" s="132"/>
      <c r="F9" s="133"/>
      <c r="G9" s="103">
        <v>2418</v>
      </c>
      <c r="H9" s="104"/>
      <c r="I9" s="105">
        <f>D9+G9</f>
        <v>125586</v>
      </c>
      <c r="J9" s="106"/>
      <c r="K9" s="107">
        <v>-1926</v>
      </c>
      <c r="L9" s="108"/>
      <c r="N9" s="43"/>
    </row>
    <row r="10" spans="2:14" ht="19.5" customHeight="1" x14ac:dyDescent="0.15">
      <c r="B10" s="65" t="s">
        <v>7</v>
      </c>
      <c r="C10" s="71"/>
      <c r="D10" s="131">
        <v>63415</v>
      </c>
      <c r="E10" s="132"/>
      <c r="F10" s="133"/>
      <c r="G10" s="112">
        <v>1555</v>
      </c>
      <c r="H10" s="113"/>
      <c r="I10" s="105">
        <f>D10+G10</f>
        <v>64970</v>
      </c>
      <c r="J10" s="106"/>
      <c r="K10" s="107">
        <v>-212</v>
      </c>
      <c r="L10" s="108"/>
      <c r="N10" s="43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102" t="s">
        <v>50</v>
      </c>
      <c r="J11" s="102"/>
      <c r="K11" s="102"/>
      <c r="L11" s="102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65" t="s">
        <v>8</v>
      </c>
      <c r="C13" s="66"/>
      <c r="D13" s="71"/>
      <c r="E13" s="31" t="s">
        <v>7</v>
      </c>
      <c r="F13" s="65" t="s">
        <v>9</v>
      </c>
      <c r="G13" s="71"/>
      <c r="H13" s="65" t="s">
        <v>8</v>
      </c>
      <c r="I13" s="71"/>
      <c r="J13" s="65" t="s">
        <v>7</v>
      </c>
      <c r="K13" s="71"/>
      <c r="L13" s="31" t="s">
        <v>10</v>
      </c>
    </row>
    <row r="14" spans="2:14" ht="19.5" customHeight="1" x14ac:dyDescent="0.15">
      <c r="B14" s="95" t="s">
        <v>11</v>
      </c>
      <c r="C14" s="96"/>
      <c r="D14" s="97"/>
      <c r="E14" s="44">
        <v>5011</v>
      </c>
      <c r="F14" s="26"/>
      <c r="G14" s="45">
        <v>10258</v>
      </c>
      <c r="H14" s="100" t="s">
        <v>12</v>
      </c>
      <c r="I14" s="101"/>
      <c r="J14" s="134">
        <v>569</v>
      </c>
      <c r="K14" s="135"/>
      <c r="L14" s="44">
        <v>1053</v>
      </c>
    </row>
    <row r="15" spans="2:14" ht="19.5" customHeight="1" x14ac:dyDescent="0.15">
      <c r="B15" s="95" t="s">
        <v>13</v>
      </c>
      <c r="C15" s="96"/>
      <c r="D15" s="97"/>
      <c r="E15" s="44">
        <v>4599</v>
      </c>
      <c r="F15" s="26"/>
      <c r="G15" s="45">
        <v>9341</v>
      </c>
      <c r="H15" s="100" t="s">
        <v>14</v>
      </c>
      <c r="I15" s="101"/>
      <c r="J15" s="134">
        <v>615</v>
      </c>
      <c r="K15" s="135"/>
      <c r="L15" s="44">
        <v>1122</v>
      </c>
    </row>
    <row r="16" spans="2:14" ht="19.5" customHeight="1" x14ac:dyDescent="0.15">
      <c r="B16" s="95" t="s">
        <v>15</v>
      </c>
      <c r="C16" s="96"/>
      <c r="D16" s="97"/>
      <c r="E16" s="44">
        <v>12369</v>
      </c>
      <c r="F16" s="26"/>
      <c r="G16" s="45">
        <v>23243</v>
      </c>
      <c r="H16" s="100" t="s">
        <v>16</v>
      </c>
      <c r="I16" s="101"/>
      <c r="J16" s="134">
        <v>274</v>
      </c>
      <c r="K16" s="135"/>
      <c r="L16" s="44">
        <v>474</v>
      </c>
    </row>
    <row r="17" spans="2:12" ht="19.5" customHeight="1" x14ac:dyDescent="0.15">
      <c r="B17" s="95" t="s">
        <v>17</v>
      </c>
      <c r="C17" s="96"/>
      <c r="D17" s="97"/>
      <c r="E17" s="44">
        <v>1017</v>
      </c>
      <c r="F17" s="26"/>
      <c r="G17" s="45">
        <v>1887</v>
      </c>
      <c r="H17" s="91" t="s">
        <v>18</v>
      </c>
      <c r="I17" s="92"/>
      <c r="J17" s="136">
        <v>1941</v>
      </c>
      <c r="K17" s="137"/>
      <c r="L17" s="46">
        <v>3892</v>
      </c>
    </row>
    <row r="18" spans="2:12" ht="19.5" customHeight="1" x14ac:dyDescent="0.15">
      <c r="B18" s="95" t="s">
        <v>19</v>
      </c>
      <c r="C18" s="96"/>
      <c r="D18" s="97"/>
      <c r="E18" s="44">
        <v>4483</v>
      </c>
      <c r="F18" s="26"/>
      <c r="G18" s="45">
        <v>8348</v>
      </c>
      <c r="H18" s="91" t="s">
        <v>20</v>
      </c>
      <c r="I18" s="92"/>
      <c r="J18" s="134">
        <v>3848</v>
      </c>
      <c r="K18" s="135"/>
      <c r="L18" s="44">
        <v>7721</v>
      </c>
    </row>
    <row r="19" spans="2:12" ht="19.5" customHeight="1" x14ac:dyDescent="0.15">
      <c r="B19" s="95" t="s">
        <v>21</v>
      </c>
      <c r="C19" s="96"/>
      <c r="D19" s="97"/>
      <c r="E19" s="44">
        <v>5724</v>
      </c>
      <c r="F19" s="26"/>
      <c r="G19" s="45">
        <v>11150</v>
      </c>
      <c r="H19" s="91" t="s">
        <v>53</v>
      </c>
      <c r="I19" s="92"/>
      <c r="J19" s="134">
        <v>4974</v>
      </c>
      <c r="K19" s="135"/>
      <c r="L19" s="44">
        <v>10062</v>
      </c>
    </row>
    <row r="20" spans="2:12" ht="19.5" customHeight="1" x14ac:dyDescent="0.15">
      <c r="B20" s="95" t="s">
        <v>22</v>
      </c>
      <c r="C20" s="96"/>
      <c r="D20" s="97"/>
      <c r="E20" s="44">
        <v>5731</v>
      </c>
      <c r="F20" s="26"/>
      <c r="G20" s="45">
        <v>11421</v>
      </c>
      <c r="H20" s="91" t="s">
        <v>23</v>
      </c>
      <c r="I20" s="92"/>
      <c r="J20" s="134">
        <v>5683</v>
      </c>
      <c r="K20" s="135"/>
      <c r="L20" s="44">
        <v>11110</v>
      </c>
    </row>
    <row r="21" spans="2:12" ht="19.5" customHeight="1" x14ac:dyDescent="0.15">
      <c r="B21" s="95" t="s">
        <v>24</v>
      </c>
      <c r="C21" s="96"/>
      <c r="D21" s="97"/>
      <c r="E21" s="44">
        <v>108</v>
      </c>
      <c r="F21" s="26"/>
      <c r="G21" s="45">
        <v>137</v>
      </c>
      <c r="H21" s="91" t="s">
        <v>25</v>
      </c>
      <c r="I21" s="92"/>
      <c r="J21" s="134">
        <v>1204</v>
      </c>
      <c r="K21" s="135"/>
      <c r="L21" s="44">
        <v>2051</v>
      </c>
    </row>
    <row r="22" spans="2:12" ht="19.5" customHeight="1" x14ac:dyDescent="0.15">
      <c r="B22" s="95" t="s">
        <v>26</v>
      </c>
      <c r="C22" s="96"/>
      <c r="D22" s="97"/>
      <c r="E22" s="44">
        <v>358</v>
      </c>
      <c r="F22" s="26"/>
      <c r="G22" s="45">
        <v>642</v>
      </c>
      <c r="H22" s="91" t="s">
        <v>27</v>
      </c>
      <c r="I22" s="92"/>
      <c r="J22" s="134">
        <v>492</v>
      </c>
      <c r="K22" s="135"/>
      <c r="L22" s="44">
        <v>728</v>
      </c>
    </row>
    <row r="23" spans="2:12" ht="19.5" customHeight="1" x14ac:dyDescent="0.15">
      <c r="B23" s="88" t="s">
        <v>28</v>
      </c>
      <c r="C23" s="89"/>
      <c r="D23" s="90"/>
      <c r="E23" s="44">
        <v>1075</v>
      </c>
      <c r="F23" s="26"/>
      <c r="G23" s="45">
        <v>2201</v>
      </c>
      <c r="H23" s="91" t="s">
        <v>29</v>
      </c>
      <c r="I23" s="92"/>
      <c r="J23" s="134">
        <v>1732</v>
      </c>
      <c r="K23" s="135"/>
      <c r="L23" s="44">
        <v>3268</v>
      </c>
    </row>
    <row r="24" spans="2:12" ht="19.5" customHeight="1" x14ac:dyDescent="0.15">
      <c r="B24" s="95" t="s">
        <v>30</v>
      </c>
      <c r="C24" s="96"/>
      <c r="D24" s="97"/>
      <c r="E24" s="44">
        <v>1176</v>
      </c>
      <c r="F24" s="26"/>
      <c r="G24" s="45">
        <v>2414</v>
      </c>
      <c r="H24" s="91" t="s">
        <v>31</v>
      </c>
      <c r="I24" s="92"/>
      <c r="J24" s="134">
        <v>432</v>
      </c>
      <c r="K24" s="135"/>
      <c r="L24" s="44">
        <v>645</v>
      </c>
    </row>
    <row r="25" spans="2:12" ht="19.5" customHeight="1" x14ac:dyDescent="0.15">
      <c r="B25" s="8" t="s">
        <v>51</v>
      </c>
      <c r="C25" s="27"/>
      <c r="D25" s="27"/>
      <c r="E25" s="27"/>
      <c r="F25" s="7"/>
      <c r="G25" s="7"/>
      <c r="H25" s="27"/>
      <c r="I25" s="27"/>
      <c r="J25" s="35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36"/>
      <c r="K26" s="10"/>
      <c r="L26" s="11"/>
    </row>
    <row r="27" spans="2:12" ht="17.100000000000001" customHeight="1" x14ac:dyDescent="0.15">
      <c r="B27" s="67" t="s">
        <v>32</v>
      </c>
      <c r="C27" s="72"/>
      <c r="D27" s="76" t="s">
        <v>33</v>
      </c>
      <c r="E27" s="77"/>
      <c r="F27" s="82" t="s">
        <v>34</v>
      </c>
      <c r="G27" s="83"/>
      <c r="H27" s="66" t="s">
        <v>55</v>
      </c>
      <c r="I27" s="66"/>
      <c r="J27" s="66"/>
      <c r="K27" s="66"/>
      <c r="L27" s="71"/>
    </row>
    <row r="28" spans="2:12" ht="17.100000000000001" customHeight="1" x14ac:dyDescent="0.15">
      <c r="B28" s="73"/>
      <c r="C28" s="74"/>
      <c r="D28" s="78"/>
      <c r="E28" s="79"/>
      <c r="F28" s="84"/>
      <c r="G28" s="85"/>
      <c r="H28" s="68" t="s">
        <v>35</v>
      </c>
      <c r="I28" s="68"/>
      <c r="J28" s="68"/>
      <c r="K28" s="68"/>
      <c r="L28" s="72"/>
    </row>
    <row r="29" spans="2:12" ht="17.100000000000001" customHeight="1" x14ac:dyDescent="0.15">
      <c r="B29" s="69"/>
      <c r="C29" s="75"/>
      <c r="D29" s="80"/>
      <c r="E29" s="81"/>
      <c r="F29" s="86"/>
      <c r="G29" s="87"/>
      <c r="H29" s="66" t="s">
        <v>36</v>
      </c>
      <c r="I29" s="71"/>
      <c r="J29" s="65" t="s">
        <v>37</v>
      </c>
      <c r="K29" s="71"/>
      <c r="L29" s="31" t="s">
        <v>38</v>
      </c>
    </row>
    <row r="30" spans="2:12" ht="19.5" customHeight="1" x14ac:dyDescent="0.15">
      <c r="B30" s="56">
        <v>45828</v>
      </c>
      <c r="C30" s="57"/>
      <c r="D30" s="58">
        <f>ROUND(B30/I9,4)</f>
        <v>0.3649</v>
      </c>
      <c r="E30" s="59"/>
      <c r="F30" s="60">
        <v>2155</v>
      </c>
      <c r="G30" s="61"/>
      <c r="H30" s="19"/>
      <c r="I30" s="15">
        <v>0.36</v>
      </c>
      <c r="J30" s="62">
        <v>0.34599999999999997</v>
      </c>
      <c r="K30" s="63"/>
      <c r="L30" s="18">
        <v>0.28599999999999998</v>
      </c>
    </row>
    <row r="31" spans="2:12" ht="19.5" customHeight="1" x14ac:dyDescent="0.15">
      <c r="B31" s="22" t="s">
        <v>52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39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64" t="s">
        <v>40</v>
      </c>
      <c r="C34" s="64"/>
      <c r="D34" s="65" t="s">
        <v>41</v>
      </c>
      <c r="E34" s="66"/>
      <c r="F34" s="66"/>
      <c r="G34" s="66"/>
      <c r="H34" s="66"/>
      <c r="I34" s="66"/>
      <c r="J34" s="67" t="s">
        <v>42</v>
      </c>
      <c r="K34" s="68"/>
      <c r="L34" s="24" t="s">
        <v>48</v>
      </c>
    </row>
    <row r="35" spans="2:12" ht="19.5" customHeight="1" x14ac:dyDescent="0.15">
      <c r="B35" s="64"/>
      <c r="C35" s="64"/>
      <c r="D35" s="65" t="s">
        <v>43</v>
      </c>
      <c r="E35" s="71"/>
      <c r="F35" s="65" t="s">
        <v>44</v>
      </c>
      <c r="G35" s="71"/>
      <c r="H35" s="65" t="s">
        <v>45</v>
      </c>
      <c r="I35" s="71"/>
      <c r="J35" s="69"/>
      <c r="K35" s="70"/>
      <c r="L35" s="25" t="s">
        <v>46</v>
      </c>
    </row>
    <row r="36" spans="2:12" ht="19.5" customHeight="1" x14ac:dyDescent="0.15">
      <c r="B36" s="50" t="s">
        <v>47</v>
      </c>
      <c r="C36" s="51"/>
      <c r="D36" s="47">
        <v>136757</v>
      </c>
      <c r="E36" s="52"/>
      <c r="F36" s="53">
        <v>64455</v>
      </c>
      <c r="G36" s="53"/>
      <c r="H36" s="53">
        <v>72302</v>
      </c>
      <c r="I36" s="53"/>
      <c r="J36" s="47">
        <v>59080</v>
      </c>
      <c r="K36" s="48"/>
      <c r="L36" s="54">
        <v>873.67</v>
      </c>
    </row>
    <row r="37" spans="2:12" ht="19.5" customHeight="1" x14ac:dyDescent="0.15">
      <c r="B37" s="50" t="s">
        <v>54</v>
      </c>
      <c r="C37" s="51"/>
      <c r="D37" s="47">
        <v>129125</v>
      </c>
      <c r="E37" s="52"/>
      <c r="F37" s="53">
        <v>60981</v>
      </c>
      <c r="G37" s="53"/>
      <c r="H37" s="53">
        <v>68144</v>
      </c>
      <c r="I37" s="53"/>
      <c r="J37" s="47">
        <v>57911</v>
      </c>
      <c r="K37" s="48"/>
      <c r="L37" s="55"/>
    </row>
    <row r="38" spans="2:12" ht="19.5" customHeight="1" x14ac:dyDescent="0.15">
      <c r="B38" s="49" t="s">
        <v>68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</row>
  </sheetData>
  <mergeCells count="91"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B27:C29"/>
    <mergeCell ref="D27:E29"/>
    <mergeCell ref="F27:G29"/>
    <mergeCell ref="H27:L27"/>
    <mergeCell ref="H28:L28"/>
    <mergeCell ref="H29:I29"/>
    <mergeCell ref="J29:K29"/>
    <mergeCell ref="B23:D23"/>
    <mergeCell ref="H23:I23"/>
    <mergeCell ref="J23:K23"/>
    <mergeCell ref="B24:D24"/>
    <mergeCell ref="H24:I24"/>
    <mergeCell ref="J24:K24"/>
    <mergeCell ref="B21:D21"/>
    <mergeCell ref="H21:I21"/>
    <mergeCell ref="J21:K21"/>
    <mergeCell ref="B22:D22"/>
    <mergeCell ref="H22:I22"/>
    <mergeCell ref="J22:K22"/>
    <mergeCell ref="B19:D19"/>
    <mergeCell ref="H19:I19"/>
    <mergeCell ref="J19:K19"/>
    <mergeCell ref="B20:D20"/>
    <mergeCell ref="H20:I20"/>
    <mergeCell ref="J20:K20"/>
    <mergeCell ref="B17:D17"/>
    <mergeCell ref="H17:I17"/>
    <mergeCell ref="J17:K17"/>
    <mergeCell ref="B18:D18"/>
    <mergeCell ref="H18:I18"/>
    <mergeCell ref="J18:K18"/>
    <mergeCell ref="B15:D15"/>
    <mergeCell ref="H15:I15"/>
    <mergeCell ref="J15:K15"/>
    <mergeCell ref="B16:D16"/>
    <mergeCell ref="H16:I16"/>
    <mergeCell ref="J16:K16"/>
    <mergeCell ref="I11:L11"/>
    <mergeCell ref="B13:D13"/>
    <mergeCell ref="F13:G13"/>
    <mergeCell ref="H13:I13"/>
    <mergeCell ref="J13:K13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B1:L1"/>
    <mergeCell ref="B4:E4"/>
    <mergeCell ref="D5:F6"/>
    <mergeCell ref="G5:H6"/>
    <mergeCell ref="I5:J6"/>
    <mergeCell ref="K5:L6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view="pageBreakPreview" zoomScaleNormal="100" zoomScaleSheetLayoutView="100" workbookViewId="0">
      <selection activeCell="P13" sqref="P13"/>
    </sheetView>
  </sheetViews>
  <sheetFormatPr defaultColWidth="9" defaultRowHeight="13.5" x14ac:dyDescent="0.15"/>
  <cols>
    <col min="1" max="1" width="3.125" style="41" customWidth="1"/>
    <col min="2" max="2" width="4.375" style="41" customWidth="1"/>
    <col min="3" max="3" width="8.625" style="41" customWidth="1"/>
    <col min="4" max="4" width="1.625" style="41" customWidth="1"/>
    <col min="5" max="5" width="11.25" style="41" customWidth="1"/>
    <col min="6" max="6" width="3.375" style="41" customWidth="1"/>
    <col min="7" max="7" width="9.875" style="41" customWidth="1"/>
    <col min="8" max="8" width="6.25" style="41" customWidth="1"/>
    <col min="9" max="9" width="8.25" style="41" customWidth="1"/>
    <col min="10" max="10" width="7.625" style="41" customWidth="1"/>
    <col min="11" max="11" width="3.625" style="41" customWidth="1"/>
    <col min="12" max="12" width="12" style="41" customWidth="1"/>
    <col min="13" max="16384" width="9" style="41"/>
  </cols>
  <sheetData>
    <row r="1" spans="2:14" ht="28.5" x14ac:dyDescent="0.15">
      <c r="B1" s="117" t="s">
        <v>74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2:14" ht="21.75" customHeight="1" x14ac:dyDescent="0.15">
      <c r="H2" s="42"/>
      <c r="L2" s="40" t="s">
        <v>56</v>
      </c>
    </row>
    <row r="3" spans="2:14" ht="9" customHeight="1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/>
    </row>
    <row r="4" spans="2:14" x14ac:dyDescent="0.15">
      <c r="B4" s="119" t="s">
        <v>75</v>
      </c>
      <c r="C4" s="119"/>
      <c r="D4" s="119"/>
      <c r="E4" s="119"/>
      <c r="F4" s="37"/>
      <c r="G4" s="38"/>
      <c r="H4" s="38" t="s">
        <v>57</v>
      </c>
      <c r="I4" s="37"/>
      <c r="J4" s="37"/>
      <c r="K4" s="37"/>
      <c r="L4" s="37"/>
    </row>
    <row r="5" spans="2:14" ht="19.5" customHeight="1" x14ac:dyDescent="0.15">
      <c r="B5" s="3"/>
      <c r="C5" s="4"/>
      <c r="D5" s="120" t="s">
        <v>0</v>
      </c>
      <c r="E5" s="121"/>
      <c r="F5" s="122"/>
      <c r="G5" s="120" t="s">
        <v>1</v>
      </c>
      <c r="H5" s="122"/>
      <c r="I5" s="126" t="s">
        <v>2</v>
      </c>
      <c r="J5" s="127"/>
      <c r="K5" s="130" t="s">
        <v>76</v>
      </c>
      <c r="L5" s="72"/>
    </row>
    <row r="6" spans="2:14" ht="19.5" customHeight="1" x14ac:dyDescent="0.15">
      <c r="B6" s="5"/>
      <c r="C6" s="6"/>
      <c r="D6" s="123"/>
      <c r="E6" s="124"/>
      <c r="F6" s="125"/>
      <c r="G6" s="123"/>
      <c r="H6" s="125"/>
      <c r="I6" s="128"/>
      <c r="J6" s="129"/>
      <c r="K6" s="69"/>
      <c r="L6" s="75"/>
    </row>
    <row r="7" spans="2:14" ht="19.5" customHeight="1" x14ac:dyDescent="0.15">
      <c r="B7" s="114" t="s">
        <v>3</v>
      </c>
      <c r="C7" s="31" t="s">
        <v>4</v>
      </c>
      <c r="D7" s="131">
        <v>58684</v>
      </c>
      <c r="E7" s="132"/>
      <c r="F7" s="133"/>
      <c r="G7" s="103">
        <v>1152</v>
      </c>
      <c r="H7" s="104"/>
      <c r="I7" s="105">
        <f>D7+G7</f>
        <v>59836</v>
      </c>
      <c r="J7" s="106"/>
      <c r="K7" s="107">
        <v>-929</v>
      </c>
      <c r="L7" s="108"/>
      <c r="N7" s="43"/>
    </row>
    <row r="8" spans="2:14" ht="19.5" customHeight="1" x14ac:dyDescent="0.15">
      <c r="B8" s="115"/>
      <c r="C8" s="31" t="s">
        <v>5</v>
      </c>
      <c r="D8" s="131">
        <v>64378</v>
      </c>
      <c r="E8" s="132"/>
      <c r="F8" s="133"/>
      <c r="G8" s="103">
        <v>1292</v>
      </c>
      <c r="H8" s="104"/>
      <c r="I8" s="105">
        <f>D8+G8</f>
        <v>65670</v>
      </c>
      <c r="J8" s="106"/>
      <c r="K8" s="107">
        <v>-976</v>
      </c>
      <c r="L8" s="108"/>
      <c r="N8" s="43"/>
    </row>
    <row r="9" spans="2:14" ht="19.5" customHeight="1" x14ac:dyDescent="0.15">
      <c r="B9" s="116"/>
      <c r="C9" s="31" t="s">
        <v>6</v>
      </c>
      <c r="D9" s="131">
        <v>123062</v>
      </c>
      <c r="E9" s="132"/>
      <c r="F9" s="133"/>
      <c r="G9" s="103">
        <v>2444</v>
      </c>
      <c r="H9" s="104"/>
      <c r="I9" s="105">
        <f>D9+G9</f>
        <v>125506</v>
      </c>
      <c r="J9" s="106"/>
      <c r="K9" s="107">
        <v>-1905</v>
      </c>
      <c r="L9" s="108"/>
      <c r="N9" s="43"/>
    </row>
    <row r="10" spans="2:14" ht="19.5" customHeight="1" x14ac:dyDescent="0.15">
      <c r="B10" s="65" t="s">
        <v>7</v>
      </c>
      <c r="C10" s="71"/>
      <c r="D10" s="131">
        <v>63414</v>
      </c>
      <c r="E10" s="132"/>
      <c r="F10" s="133"/>
      <c r="G10" s="112">
        <v>1579</v>
      </c>
      <c r="H10" s="113"/>
      <c r="I10" s="105">
        <f>D10+G10</f>
        <v>64993</v>
      </c>
      <c r="J10" s="106"/>
      <c r="K10" s="107">
        <v>-189</v>
      </c>
      <c r="L10" s="108"/>
      <c r="N10" s="43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102" t="s">
        <v>50</v>
      </c>
      <c r="J11" s="102"/>
      <c r="K11" s="102"/>
      <c r="L11" s="102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65" t="s">
        <v>8</v>
      </c>
      <c r="C13" s="66"/>
      <c r="D13" s="71"/>
      <c r="E13" s="31" t="s">
        <v>7</v>
      </c>
      <c r="F13" s="65" t="s">
        <v>9</v>
      </c>
      <c r="G13" s="71"/>
      <c r="H13" s="65" t="s">
        <v>8</v>
      </c>
      <c r="I13" s="71"/>
      <c r="J13" s="65" t="s">
        <v>7</v>
      </c>
      <c r="K13" s="71"/>
      <c r="L13" s="31" t="s">
        <v>10</v>
      </c>
    </row>
    <row r="14" spans="2:14" ht="19.5" customHeight="1" x14ac:dyDescent="0.15">
      <c r="B14" s="95" t="s">
        <v>11</v>
      </c>
      <c r="C14" s="96"/>
      <c r="D14" s="97"/>
      <c r="E14" s="44">
        <v>5012</v>
      </c>
      <c r="F14" s="26"/>
      <c r="G14" s="45">
        <v>10260</v>
      </c>
      <c r="H14" s="100" t="s">
        <v>12</v>
      </c>
      <c r="I14" s="101"/>
      <c r="J14" s="134">
        <v>568</v>
      </c>
      <c r="K14" s="135"/>
      <c r="L14" s="44">
        <v>1046</v>
      </c>
    </row>
    <row r="15" spans="2:14" ht="19.5" customHeight="1" x14ac:dyDescent="0.15">
      <c r="B15" s="95" t="s">
        <v>13</v>
      </c>
      <c r="C15" s="96"/>
      <c r="D15" s="97"/>
      <c r="E15" s="44">
        <v>4603</v>
      </c>
      <c r="F15" s="26"/>
      <c r="G15" s="45">
        <v>9345</v>
      </c>
      <c r="H15" s="100" t="s">
        <v>14</v>
      </c>
      <c r="I15" s="101"/>
      <c r="J15" s="134">
        <v>618</v>
      </c>
      <c r="K15" s="135"/>
      <c r="L15" s="44">
        <v>1117</v>
      </c>
    </row>
    <row r="16" spans="2:14" ht="19.5" customHeight="1" x14ac:dyDescent="0.15">
      <c r="B16" s="95" t="s">
        <v>15</v>
      </c>
      <c r="C16" s="96"/>
      <c r="D16" s="97"/>
      <c r="E16" s="44">
        <v>12374</v>
      </c>
      <c r="F16" s="26"/>
      <c r="G16" s="45">
        <v>23249</v>
      </c>
      <c r="H16" s="100" t="s">
        <v>16</v>
      </c>
      <c r="I16" s="101"/>
      <c r="J16" s="134">
        <v>277</v>
      </c>
      <c r="K16" s="135"/>
      <c r="L16" s="44">
        <v>477</v>
      </c>
    </row>
    <row r="17" spans="2:12" ht="19.5" customHeight="1" x14ac:dyDescent="0.15">
      <c r="B17" s="95" t="s">
        <v>17</v>
      </c>
      <c r="C17" s="96"/>
      <c r="D17" s="97"/>
      <c r="E17" s="44">
        <v>1017</v>
      </c>
      <c r="F17" s="26"/>
      <c r="G17" s="45">
        <v>1888</v>
      </c>
      <c r="H17" s="91" t="s">
        <v>18</v>
      </c>
      <c r="I17" s="92"/>
      <c r="J17" s="136">
        <v>1937</v>
      </c>
      <c r="K17" s="137"/>
      <c r="L17" s="46">
        <v>3884</v>
      </c>
    </row>
    <row r="18" spans="2:12" ht="19.5" customHeight="1" x14ac:dyDescent="0.15">
      <c r="B18" s="95" t="s">
        <v>19</v>
      </c>
      <c r="C18" s="96"/>
      <c r="D18" s="97"/>
      <c r="E18" s="44">
        <v>4478</v>
      </c>
      <c r="F18" s="26"/>
      <c r="G18" s="45">
        <v>8330</v>
      </c>
      <c r="H18" s="91" t="s">
        <v>20</v>
      </c>
      <c r="I18" s="92"/>
      <c r="J18" s="134">
        <v>3858</v>
      </c>
      <c r="K18" s="135"/>
      <c r="L18" s="44">
        <v>7720</v>
      </c>
    </row>
    <row r="19" spans="2:12" ht="19.5" customHeight="1" x14ac:dyDescent="0.15">
      <c r="B19" s="95" t="s">
        <v>21</v>
      </c>
      <c r="C19" s="96"/>
      <c r="D19" s="97"/>
      <c r="E19" s="44">
        <v>5711</v>
      </c>
      <c r="F19" s="26"/>
      <c r="G19" s="45">
        <v>11135</v>
      </c>
      <c r="H19" s="91" t="s">
        <v>53</v>
      </c>
      <c r="I19" s="92"/>
      <c r="J19" s="134">
        <v>4974</v>
      </c>
      <c r="K19" s="135"/>
      <c r="L19" s="44">
        <v>10045</v>
      </c>
    </row>
    <row r="20" spans="2:12" ht="19.5" customHeight="1" x14ac:dyDescent="0.15">
      <c r="B20" s="95" t="s">
        <v>22</v>
      </c>
      <c r="C20" s="96"/>
      <c r="D20" s="97"/>
      <c r="E20" s="44">
        <v>5724</v>
      </c>
      <c r="F20" s="26"/>
      <c r="G20" s="45">
        <v>11394</v>
      </c>
      <c r="H20" s="91" t="s">
        <v>23</v>
      </c>
      <c r="I20" s="92"/>
      <c r="J20" s="134">
        <v>5689</v>
      </c>
      <c r="K20" s="135"/>
      <c r="L20" s="44">
        <v>11104</v>
      </c>
    </row>
    <row r="21" spans="2:12" ht="19.5" customHeight="1" x14ac:dyDescent="0.15">
      <c r="B21" s="95" t="s">
        <v>24</v>
      </c>
      <c r="C21" s="96"/>
      <c r="D21" s="97"/>
      <c r="E21" s="44">
        <v>108</v>
      </c>
      <c r="F21" s="26"/>
      <c r="G21" s="45">
        <v>137</v>
      </c>
      <c r="H21" s="91" t="s">
        <v>25</v>
      </c>
      <c r="I21" s="92"/>
      <c r="J21" s="134">
        <v>1202</v>
      </c>
      <c r="K21" s="135"/>
      <c r="L21" s="44">
        <v>2043</v>
      </c>
    </row>
    <row r="22" spans="2:12" ht="19.5" customHeight="1" x14ac:dyDescent="0.15">
      <c r="B22" s="95" t="s">
        <v>26</v>
      </c>
      <c r="C22" s="96"/>
      <c r="D22" s="97"/>
      <c r="E22" s="44">
        <v>356</v>
      </c>
      <c r="F22" s="26"/>
      <c r="G22" s="45">
        <v>639</v>
      </c>
      <c r="H22" s="91" t="s">
        <v>27</v>
      </c>
      <c r="I22" s="92"/>
      <c r="J22" s="134">
        <v>493</v>
      </c>
      <c r="K22" s="135"/>
      <c r="L22" s="44">
        <v>730</v>
      </c>
    </row>
    <row r="23" spans="2:12" ht="19.5" customHeight="1" x14ac:dyDescent="0.15">
      <c r="B23" s="88" t="s">
        <v>28</v>
      </c>
      <c r="C23" s="89"/>
      <c r="D23" s="90"/>
      <c r="E23" s="44">
        <v>1077</v>
      </c>
      <c r="F23" s="26"/>
      <c r="G23" s="45">
        <v>2204</v>
      </c>
      <c r="H23" s="91" t="s">
        <v>29</v>
      </c>
      <c r="I23" s="92"/>
      <c r="J23" s="134">
        <v>1726</v>
      </c>
      <c r="K23" s="135"/>
      <c r="L23" s="44">
        <v>3256</v>
      </c>
    </row>
    <row r="24" spans="2:12" ht="19.5" customHeight="1" x14ac:dyDescent="0.15">
      <c r="B24" s="95" t="s">
        <v>30</v>
      </c>
      <c r="C24" s="96"/>
      <c r="D24" s="97"/>
      <c r="E24" s="44">
        <v>1179</v>
      </c>
      <c r="F24" s="26"/>
      <c r="G24" s="45">
        <v>2413</v>
      </c>
      <c r="H24" s="91" t="s">
        <v>31</v>
      </c>
      <c r="I24" s="92"/>
      <c r="J24" s="134">
        <v>433</v>
      </c>
      <c r="K24" s="135"/>
      <c r="L24" s="44">
        <v>646</v>
      </c>
    </row>
    <row r="25" spans="2:12" ht="19.5" customHeight="1" x14ac:dyDescent="0.15">
      <c r="B25" s="8" t="s">
        <v>51</v>
      </c>
      <c r="C25" s="27"/>
      <c r="D25" s="27"/>
      <c r="E25" s="27"/>
      <c r="F25" s="7"/>
      <c r="G25" s="7"/>
      <c r="H25" s="27"/>
      <c r="I25" s="27"/>
      <c r="J25" s="35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36"/>
      <c r="K26" s="10"/>
      <c r="L26" s="11"/>
    </row>
    <row r="27" spans="2:12" ht="17.100000000000001" customHeight="1" x14ac:dyDescent="0.15">
      <c r="B27" s="67" t="s">
        <v>32</v>
      </c>
      <c r="C27" s="72"/>
      <c r="D27" s="76" t="s">
        <v>33</v>
      </c>
      <c r="E27" s="77"/>
      <c r="F27" s="82" t="s">
        <v>34</v>
      </c>
      <c r="G27" s="83"/>
      <c r="H27" s="66" t="s">
        <v>55</v>
      </c>
      <c r="I27" s="66"/>
      <c r="J27" s="66"/>
      <c r="K27" s="66"/>
      <c r="L27" s="71"/>
    </row>
    <row r="28" spans="2:12" ht="17.100000000000001" customHeight="1" x14ac:dyDescent="0.15">
      <c r="B28" s="73"/>
      <c r="C28" s="74"/>
      <c r="D28" s="78"/>
      <c r="E28" s="79"/>
      <c r="F28" s="84"/>
      <c r="G28" s="85"/>
      <c r="H28" s="68" t="s">
        <v>35</v>
      </c>
      <c r="I28" s="68"/>
      <c r="J28" s="68"/>
      <c r="K28" s="68"/>
      <c r="L28" s="72"/>
    </row>
    <row r="29" spans="2:12" ht="17.100000000000001" customHeight="1" x14ac:dyDescent="0.15">
      <c r="B29" s="69"/>
      <c r="C29" s="75"/>
      <c r="D29" s="80"/>
      <c r="E29" s="81"/>
      <c r="F29" s="86"/>
      <c r="G29" s="87"/>
      <c r="H29" s="66" t="s">
        <v>36</v>
      </c>
      <c r="I29" s="71"/>
      <c r="J29" s="65" t="s">
        <v>37</v>
      </c>
      <c r="K29" s="71"/>
      <c r="L29" s="31" t="s">
        <v>38</v>
      </c>
    </row>
    <row r="30" spans="2:12" ht="19.5" customHeight="1" x14ac:dyDescent="0.15">
      <c r="B30" s="56">
        <v>45818</v>
      </c>
      <c r="C30" s="57"/>
      <c r="D30" s="58">
        <f>ROUND(B30/I9,4)</f>
        <v>0.36509999999999998</v>
      </c>
      <c r="E30" s="59"/>
      <c r="F30" s="60">
        <v>2148</v>
      </c>
      <c r="G30" s="61"/>
      <c r="H30" s="19"/>
      <c r="I30" s="15">
        <v>0.36</v>
      </c>
      <c r="J30" s="62">
        <v>0.34599999999999997</v>
      </c>
      <c r="K30" s="63"/>
      <c r="L30" s="18">
        <v>0.28599999999999998</v>
      </c>
    </row>
    <row r="31" spans="2:12" ht="19.5" customHeight="1" x14ac:dyDescent="0.15">
      <c r="B31" s="22" t="s">
        <v>52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39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64" t="s">
        <v>40</v>
      </c>
      <c r="C34" s="64"/>
      <c r="D34" s="65" t="s">
        <v>41</v>
      </c>
      <c r="E34" s="66"/>
      <c r="F34" s="66"/>
      <c r="G34" s="66"/>
      <c r="H34" s="66"/>
      <c r="I34" s="66"/>
      <c r="J34" s="67" t="s">
        <v>42</v>
      </c>
      <c r="K34" s="68"/>
      <c r="L34" s="24" t="s">
        <v>48</v>
      </c>
    </row>
    <row r="35" spans="2:12" ht="19.5" customHeight="1" x14ac:dyDescent="0.15">
      <c r="B35" s="64"/>
      <c r="C35" s="64"/>
      <c r="D35" s="65" t="s">
        <v>43</v>
      </c>
      <c r="E35" s="71"/>
      <c r="F35" s="65" t="s">
        <v>44</v>
      </c>
      <c r="G35" s="71"/>
      <c r="H35" s="65" t="s">
        <v>45</v>
      </c>
      <c r="I35" s="71"/>
      <c r="J35" s="69"/>
      <c r="K35" s="70"/>
      <c r="L35" s="25" t="s">
        <v>46</v>
      </c>
    </row>
    <row r="36" spans="2:12" ht="19.5" customHeight="1" x14ac:dyDescent="0.15">
      <c r="B36" s="50" t="s">
        <v>47</v>
      </c>
      <c r="C36" s="51"/>
      <c r="D36" s="47">
        <v>136757</v>
      </c>
      <c r="E36" s="52"/>
      <c r="F36" s="53">
        <v>64455</v>
      </c>
      <c r="G36" s="53"/>
      <c r="H36" s="53">
        <v>72302</v>
      </c>
      <c r="I36" s="53"/>
      <c r="J36" s="47">
        <v>59080</v>
      </c>
      <c r="K36" s="48"/>
      <c r="L36" s="54">
        <v>873.67</v>
      </c>
    </row>
    <row r="37" spans="2:12" ht="19.5" customHeight="1" x14ac:dyDescent="0.15">
      <c r="B37" s="50" t="s">
        <v>54</v>
      </c>
      <c r="C37" s="51"/>
      <c r="D37" s="47">
        <v>129125</v>
      </c>
      <c r="E37" s="52"/>
      <c r="F37" s="53">
        <v>60981</v>
      </c>
      <c r="G37" s="53"/>
      <c r="H37" s="53">
        <v>68144</v>
      </c>
      <c r="I37" s="53"/>
      <c r="J37" s="47">
        <v>57911</v>
      </c>
      <c r="K37" s="48"/>
      <c r="L37" s="55"/>
    </row>
    <row r="38" spans="2:12" ht="19.5" customHeight="1" x14ac:dyDescent="0.15">
      <c r="B38" s="49" t="s">
        <v>77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</row>
  </sheetData>
  <mergeCells count="91">
    <mergeCell ref="B1:L1"/>
    <mergeCell ref="B4:E4"/>
    <mergeCell ref="D5:F6"/>
    <mergeCell ref="G5:H6"/>
    <mergeCell ref="I5:J6"/>
    <mergeCell ref="K5:L6"/>
    <mergeCell ref="D8:F8"/>
    <mergeCell ref="G8:H8"/>
    <mergeCell ref="I8:J8"/>
    <mergeCell ref="K8:L8"/>
    <mergeCell ref="D9:F9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I11:L11"/>
    <mergeCell ref="B13:D13"/>
    <mergeCell ref="F13:G13"/>
    <mergeCell ref="H13:I13"/>
    <mergeCell ref="J13:K13"/>
    <mergeCell ref="B15:D15"/>
    <mergeCell ref="H15:I15"/>
    <mergeCell ref="J15:K15"/>
    <mergeCell ref="B16:D16"/>
    <mergeCell ref="H16:I16"/>
    <mergeCell ref="J16:K16"/>
    <mergeCell ref="B17:D17"/>
    <mergeCell ref="H17:I17"/>
    <mergeCell ref="J17:K17"/>
    <mergeCell ref="B18:D18"/>
    <mergeCell ref="H18:I18"/>
    <mergeCell ref="J18:K18"/>
    <mergeCell ref="B19:D19"/>
    <mergeCell ref="H19:I19"/>
    <mergeCell ref="J19:K19"/>
    <mergeCell ref="B20:D20"/>
    <mergeCell ref="H20:I20"/>
    <mergeCell ref="J20:K20"/>
    <mergeCell ref="B21:D21"/>
    <mergeCell ref="H21:I21"/>
    <mergeCell ref="J21:K21"/>
    <mergeCell ref="B22:D22"/>
    <mergeCell ref="H22:I22"/>
    <mergeCell ref="J22:K22"/>
    <mergeCell ref="B23:D23"/>
    <mergeCell ref="H23:I23"/>
    <mergeCell ref="J23:K23"/>
    <mergeCell ref="B24:D24"/>
    <mergeCell ref="H24:I24"/>
    <mergeCell ref="J24:K24"/>
    <mergeCell ref="B27:C29"/>
    <mergeCell ref="D27:E29"/>
    <mergeCell ref="F27:G29"/>
    <mergeCell ref="H27:L27"/>
    <mergeCell ref="H28:L28"/>
    <mergeCell ref="H29:I29"/>
    <mergeCell ref="J29:K29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view="pageBreakPreview" zoomScaleNormal="100" zoomScaleSheetLayoutView="100" workbookViewId="0">
      <selection activeCell="N7" sqref="N7"/>
    </sheetView>
  </sheetViews>
  <sheetFormatPr defaultColWidth="9" defaultRowHeight="13.5" x14ac:dyDescent="0.15"/>
  <cols>
    <col min="1" max="1" width="3.125" style="41" customWidth="1"/>
    <col min="2" max="2" width="4.375" style="41" customWidth="1"/>
    <col min="3" max="3" width="8.625" style="41" customWidth="1"/>
    <col min="4" max="4" width="1.625" style="41" customWidth="1"/>
    <col min="5" max="5" width="11.25" style="41" customWidth="1"/>
    <col min="6" max="6" width="3.375" style="41" customWidth="1"/>
    <col min="7" max="7" width="9.875" style="41" customWidth="1"/>
    <col min="8" max="8" width="6.25" style="41" customWidth="1"/>
    <col min="9" max="9" width="8.25" style="41" customWidth="1"/>
    <col min="10" max="10" width="7.625" style="41" customWidth="1"/>
    <col min="11" max="11" width="3.625" style="41" customWidth="1"/>
    <col min="12" max="12" width="12" style="41" customWidth="1"/>
    <col min="13" max="16384" width="9" style="41"/>
  </cols>
  <sheetData>
    <row r="1" spans="2:14" ht="28.5" x14ac:dyDescent="0.15">
      <c r="B1" s="117" t="s">
        <v>78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2:14" ht="21.75" customHeight="1" x14ac:dyDescent="0.15">
      <c r="H2" s="42"/>
      <c r="L2" s="40" t="s">
        <v>56</v>
      </c>
    </row>
    <row r="3" spans="2:14" ht="9" customHeight="1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/>
    </row>
    <row r="4" spans="2:14" x14ac:dyDescent="0.15">
      <c r="B4" s="119" t="s">
        <v>79</v>
      </c>
      <c r="C4" s="119"/>
      <c r="D4" s="119"/>
      <c r="E4" s="119"/>
      <c r="F4" s="37"/>
      <c r="G4" s="38"/>
      <c r="H4" s="38" t="s">
        <v>57</v>
      </c>
      <c r="I4" s="37"/>
      <c r="J4" s="37"/>
      <c r="K4" s="37"/>
      <c r="L4" s="37"/>
    </row>
    <row r="5" spans="2:14" ht="19.5" customHeight="1" x14ac:dyDescent="0.15">
      <c r="B5" s="3"/>
      <c r="C5" s="4"/>
      <c r="D5" s="120" t="s">
        <v>0</v>
      </c>
      <c r="E5" s="121"/>
      <c r="F5" s="122"/>
      <c r="G5" s="120" t="s">
        <v>1</v>
      </c>
      <c r="H5" s="122"/>
      <c r="I5" s="126" t="s">
        <v>2</v>
      </c>
      <c r="J5" s="127"/>
      <c r="K5" s="130" t="s">
        <v>49</v>
      </c>
      <c r="L5" s="72"/>
    </row>
    <row r="6" spans="2:14" ht="19.5" customHeight="1" x14ac:dyDescent="0.15">
      <c r="B6" s="5"/>
      <c r="C6" s="6"/>
      <c r="D6" s="123"/>
      <c r="E6" s="124"/>
      <c r="F6" s="125"/>
      <c r="G6" s="123"/>
      <c r="H6" s="125"/>
      <c r="I6" s="128"/>
      <c r="J6" s="129"/>
      <c r="K6" s="69"/>
      <c r="L6" s="75"/>
    </row>
    <row r="7" spans="2:14" ht="19.5" customHeight="1" x14ac:dyDescent="0.15">
      <c r="B7" s="114" t="s">
        <v>3</v>
      </c>
      <c r="C7" s="31" t="s">
        <v>4</v>
      </c>
      <c r="D7" s="131">
        <v>58609</v>
      </c>
      <c r="E7" s="132"/>
      <c r="F7" s="133"/>
      <c r="G7" s="103">
        <v>1134</v>
      </c>
      <c r="H7" s="104"/>
      <c r="I7" s="105">
        <f>D7+G7</f>
        <v>59743</v>
      </c>
      <c r="J7" s="106"/>
      <c r="K7" s="107">
        <v>-956</v>
      </c>
      <c r="L7" s="108"/>
      <c r="N7" s="43"/>
    </row>
    <row r="8" spans="2:14" ht="19.5" customHeight="1" x14ac:dyDescent="0.15">
      <c r="B8" s="115"/>
      <c r="C8" s="31" t="s">
        <v>5</v>
      </c>
      <c r="D8" s="131">
        <v>64295</v>
      </c>
      <c r="E8" s="132"/>
      <c r="F8" s="133"/>
      <c r="G8" s="103">
        <v>1289</v>
      </c>
      <c r="H8" s="104"/>
      <c r="I8" s="105">
        <f>D8+G8</f>
        <v>65584</v>
      </c>
      <c r="J8" s="106"/>
      <c r="K8" s="107">
        <v>-1027</v>
      </c>
      <c r="L8" s="108"/>
      <c r="N8" s="43"/>
    </row>
    <row r="9" spans="2:14" ht="19.5" customHeight="1" x14ac:dyDescent="0.15">
      <c r="B9" s="116"/>
      <c r="C9" s="31" t="s">
        <v>6</v>
      </c>
      <c r="D9" s="131">
        <v>122904</v>
      </c>
      <c r="E9" s="132"/>
      <c r="F9" s="133"/>
      <c r="G9" s="103">
        <v>2423</v>
      </c>
      <c r="H9" s="104"/>
      <c r="I9" s="105">
        <f>D9+G9</f>
        <v>125327</v>
      </c>
      <c r="J9" s="106"/>
      <c r="K9" s="107">
        <v>-1983</v>
      </c>
      <c r="L9" s="108"/>
      <c r="N9" s="43"/>
    </row>
    <row r="10" spans="2:14" ht="19.5" customHeight="1" x14ac:dyDescent="0.15">
      <c r="B10" s="65" t="s">
        <v>7</v>
      </c>
      <c r="C10" s="71"/>
      <c r="D10" s="131">
        <v>63341</v>
      </c>
      <c r="E10" s="132"/>
      <c r="F10" s="133"/>
      <c r="G10" s="112">
        <v>1567</v>
      </c>
      <c r="H10" s="113"/>
      <c r="I10" s="105">
        <f>D10+G10</f>
        <v>64908</v>
      </c>
      <c r="J10" s="106"/>
      <c r="K10" s="107">
        <v>-245</v>
      </c>
      <c r="L10" s="108"/>
      <c r="N10" s="43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102" t="s">
        <v>50</v>
      </c>
      <c r="J11" s="102"/>
      <c r="K11" s="102"/>
      <c r="L11" s="102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65" t="s">
        <v>8</v>
      </c>
      <c r="C13" s="66"/>
      <c r="D13" s="71"/>
      <c r="E13" s="31" t="s">
        <v>7</v>
      </c>
      <c r="F13" s="65" t="s">
        <v>9</v>
      </c>
      <c r="G13" s="71"/>
      <c r="H13" s="65" t="s">
        <v>8</v>
      </c>
      <c r="I13" s="71"/>
      <c r="J13" s="65" t="s">
        <v>7</v>
      </c>
      <c r="K13" s="71"/>
      <c r="L13" s="31" t="s">
        <v>10</v>
      </c>
    </row>
    <row r="14" spans="2:14" ht="19.5" customHeight="1" x14ac:dyDescent="0.15">
      <c r="B14" s="95" t="s">
        <v>11</v>
      </c>
      <c r="C14" s="96"/>
      <c r="D14" s="97"/>
      <c r="E14" s="44">
        <v>5003</v>
      </c>
      <c r="F14" s="26"/>
      <c r="G14" s="45">
        <v>10239</v>
      </c>
      <c r="H14" s="100" t="s">
        <v>12</v>
      </c>
      <c r="I14" s="101"/>
      <c r="J14" s="134">
        <v>563</v>
      </c>
      <c r="K14" s="135"/>
      <c r="L14" s="44">
        <v>1038</v>
      </c>
    </row>
    <row r="15" spans="2:14" ht="19.5" customHeight="1" x14ac:dyDescent="0.15">
      <c r="B15" s="95" t="s">
        <v>13</v>
      </c>
      <c r="C15" s="96"/>
      <c r="D15" s="97"/>
      <c r="E15" s="44">
        <v>4601</v>
      </c>
      <c r="F15" s="26"/>
      <c r="G15" s="45">
        <v>9338</v>
      </c>
      <c r="H15" s="100" t="s">
        <v>14</v>
      </c>
      <c r="I15" s="101"/>
      <c r="J15" s="134">
        <v>618</v>
      </c>
      <c r="K15" s="135"/>
      <c r="L15" s="44">
        <v>1114</v>
      </c>
    </row>
    <row r="16" spans="2:14" ht="19.5" customHeight="1" x14ac:dyDescent="0.15">
      <c r="B16" s="95" t="s">
        <v>15</v>
      </c>
      <c r="C16" s="96"/>
      <c r="D16" s="97"/>
      <c r="E16" s="44">
        <v>12391</v>
      </c>
      <c r="F16" s="26"/>
      <c r="G16" s="45">
        <v>23265</v>
      </c>
      <c r="H16" s="100" t="s">
        <v>16</v>
      </c>
      <c r="I16" s="101"/>
      <c r="J16" s="134">
        <v>278</v>
      </c>
      <c r="K16" s="135"/>
      <c r="L16" s="44">
        <v>477</v>
      </c>
    </row>
    <row r="17" spans="2:12" ht="19.5" customHeight="1" x14ac:dyDescent="0.15">
      <c r="B17" s="95" t="s">
        <v>17</v>
      </c>
      <c r="C17" s="96"/>
      <c r="D17" s="97"/>
      <c r="E17" s="44">
        <v>1016</v>
      </c>
      <c r="F17" s="26"/>
      <c r="G17" s="45">
        <v>1877</v>
      </c>
      <c r="H17" s="91" t="s">
        <v>18</v>
      </c>
      <c r="I17" s="92"/>
      <c r="J17" s="136">
        <v>1931</v>
      </c>
      <c r="K17" s="137"/>
      <c r="L17" s="46">
        <v>3876</v>
      </c>
    </row>
    <row r="18" spans="2:12" ht="19.5" customHeight="1" x14ac:dyDescent="0.15">
      <c r="B18" s="95" t="s">
        <v>19</v>
      </c>
      <c r="C18" s="96"/>
      <c r="D18" s="97"/>
      <c r="E18" s="44">
        <v>4466</v>
      </c>
      <c r="F18" s="26"/>
      <c r="G18" s="45">
        <v>8312</v>
      </c>
      <c r="H18" s="91" t="s">
        <v>20</v>
      </c>
      <c r="I18" s="92"/>
      <c r="J18" s="134">
        <v>3853</v>
      </c>
      <c r="K18" s="135"/>
      <c r="L18" s="44">
        <v>7713</v>
      </c>
    </row>
    <row r="19" spans="2:12" ht="19.5" customHeight="1" x14ac:dyDescent="0.15">
      <c r="B19" s="95" t="s">
        <v>21</v>
      </c>
      <c r="C19" s="96"/>
      <c r="D19" s="97"/>
      <c r="E19" s="44">
        <v>5692</v>
      </c>
      <c r="F19" s="26"/>
      <c r="G19" s="45">
        <v>11123</v>
      </c>
      <c r="H19" s="91" t="s">
        <v>53</v>
      </c>
      <c r="I19" s="92"/>
      <c r="J19" s="134">
        <v>4961</v>
      </c>
      <c r="K19" s="135"/>
      <c r="L19" s="44">
        <v>10025</v>
      </c>
    </row>
    <row r="20" spans="2:12" ht="19.5" customHeight="1" x14ac:dyDescent="0.15">
      <c r="B20" s="95" t="s">
        <v>22</v>
      </c>
      <c r="C20" s="96"/>
      <c r="D20" s="97"/>
      <c r="E20" s="44">
        <v>5734</v>
      </c>
      <c r="F20" s="26"/>
      <c r="G20" s="45">
        <v>11393</v>
      </c>
      <c r="H20" s="91" t="s">
        <v>23</v>
      </c>
      <c r="I20" s="92"/>
      <c r="J20" s="134">
        <v>5680</v>
      </c>
      <c r="K20" s="135"/>
      <c r="L20" s="44">
        <v>11082</v>
      </c>
    </row>
    <row r="21" spans="2:12" ht="19.5" customHeight="1" x14ac:dyDescent="0.15">
      <c r="B21" s="95" t="s">
        <v>24</v>
      </c>
      <c r="C21" s="96"/>
      <c r="D21" s="97"/>
      <c r="E21" s="44">
        <v>107</v>
      </c>
      <c r="F21" s="26"/>
      <c r="G21" s="45">
        <v>136</v>
      </c>
      <c r="H21" s="91" t="s">
        <v>25</v>
      </c>
      <c r="I21" s="92"/>
      <c r="J21" s="134">
        <v>1198</v>
      </c>
      <c r="K21" s="135"/>
      <c r="L21" s="44">
        <v>2035</v>
      </c>
    </row>
    <row r="22" spans="2:12" ht="19.5" customHeight="1" x14ac:dyDescent="0.15">
      <c r="B22" s="95" t="s">
        <v>26</v>
      </c>
      <c r="C22" s="96"/>
      <c r="D22" s="97"/>
      <c r="E22" s="44">
        <v>354</v>
      </c>
      <c r="F22" s="26"/>
      <c r="G22" s="45">
        <v>636</v>
      </c>
      <c r="H22" s="91" t="s">
        <v>27</v>
      </c>
      <c r="I22" s="92"/>
      <c r="J22" s="134">
        <v>493</v>
      </c>
      <c r="K22" s="135"/>
      <c r="L22" s="44">
        <v>728</v>
      </c>
    </row>
    <row r="23" spans="2:12" ht="19.5" customHeight="1" x14ac:dyDescent="0.15">
      <c r="B23" s="88" t="s">
        <v>28</v>
      </c>
      <c r="C23" s="89"/>
      <c r="D23" s="90"/>
      <c r="E23" s="44">
        <v>1068</v>
      </c>
      <c r="F23" s="26"/>
      <c r="G23" s="45">
        <v>2191</v>
      </c>
      <c r="H23" s="91" t="s">
        <v>29</v>
      </c>
      <c r="I23" s="92"/>
      <c r="J23" s="134">
        <v>1724</v>
      </c>
      <c r="K23" s="135"/>
      <c r="L23" s="44">
        <v>3252</v>
      </c>
    </row>
    <row r="24" spans="2:12" ht="19.5" customHeight="1" x14ac:dyDescent="0.15">
      <c r="B24" s="95" t="s">
        <v>30</v>
      </c>
      <c r="C24" s="96"/>
      <c r="D24" s="97"/>
      <c r="E24" s="44">
        <v>1179</v>
      </c>
      <c r="F24" s="26"/>
      <c r="G24" s="45">
        <v>2412</v>
      </c>
      <c r="H24" s="91" t="s">
        <v>31</v>
      </c>
      <c r="I24" s="92"/>
      <c r="J24" s="134">
        <v>431</v>
      </c>
      <c r="K24" s="135"/>
      <c r="L24" s="44">
        <v>642</v>
      </c>
    </row>
    <row r="25" spans="2:12" ht="19.5" customHeight="1" x14ac:dyDescent="0.15">
      <c r="B25" s="8" t="s">
        <v>51</v>
      </c>
      <c r="C25" s="27"/>
      <c r="D25" s="27"/>
      <c r="E25" s="27"/>
      <c r="F25" s="7"/>
      <c r="G25" s="7"/>
      <c r="H25" s="27"/>
      <c r="I25" s="27"/>
      <c r="J25" s="35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36"/>
      <c r="K26" s="10"/>
      <c r="L26" s="11"/>
    </row>
    <row r="27" spans="2:12" ht="17.100000000000001" customHeight="1" x14ac:dyDescent="0.15">
      <c r="B27" s="67" t="s">
        <v>32</v>
      </c>
      <c r="C27" s="72"/>
      <c r="D27" s="76" t="s">
        <v>33</v>
      </c>
      <c r="E27" s="77"/>
      <c r="F27" s="82" t="s">
        <v>34</v>
      </c>
      <c r="G27" s="83"/>
      <c r="H27" s="66" t="s">
        <v>55</v>
      </c>
      <c r="I27" s="66"/>
      <c r="J27" s="66"/>
      <c r="K27" s="66"/>
      <c r="L27" s="71"/>
    </row>
    <row r="28" spans="2:12" ht="17.100000000000001" customHeight="1" x14ac:dyDescent="0.15">
      <c r="B28" s="73"/>
      <c r="C28" s="74"/>
      <c r="D28" s="78"/>
      <c r="E28" s="79"/>
      <c r="F28" s="84"/>
      <c r="G28" s="85"/>
      <c r="H28" s="68" t="s">
        <v>35</v>
      </c>
      <c r="I28" s="68"/>
      <c r="J28" s="68"/>
      <c r="K28" s="68"/>
      <c r="L28" s="72"/>
    </row>
    <row r="29" spans="2:12" ht="17.100000000000001" customHeight="1" x14ac:dyDescent="0.15">
      <c r="B29" s="69"/>
      <c r="C29" s="75"/>
      <c r="D29" s="80"/>
      <c r="E29" s="81"/>
      <c r="F29" s="86"/>
      <c r="G29" s="87"/>
      <c r="H29" s="66" t="s">
        <v>36</v>
      </c>
      <c r="I29" s="71"/>
      <c r="J29" s="65" t="s">
        <v>37</v>
      </c>
      <c r="K29" s="71"/>
      <c r="L29" s="31" t="s">
        <v>38</v>
      </c>
    </row>
    <row r="30" spans="2:12" ht="19.5" customHeight="1" x14ac:dyDescent="0.15">
      <c r="B30" s="56">
        <v>45774</v>
      </c>
      <c r="C30" s="57"/>
      <c r="D30" s="58">
        <f>ROUND(B30/I9,4)</f>
        <v>0.36520000000000002</v>
      </c>
      <c r="E30" s="59"/>
      <c r="F30" s="60">
        <v>2141</v>
      </c>
      <c r="G30" s="61"/>
      <c r="H30" s="19"/>
      <c r="I30" s="15">
        <v>0.36</v>
      </c>
      <c r="J30" s="62">
        <v>0.34599999999999997</v>
      </c>
      <c r="K30" s="63"/>
      <c r="L30" s="18">
        <v>0.28599999999999998</v>
      </c>
    </row>
    <row r="31" spans="2:12" ht="19.5" customHeight="1" x14ac:dyDescent="0.15">
      <c r="B31" s="22" t="s">
        <v>52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39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64" t="s">
        <v>40</v>
      </c>
      <c r="C34" s="64"/>
      <c r="D34" s="65" t="s">
        <v>41</v>
      </c>
      <c r="E34" s="66"/>
      <c r="F34" s="66"/>
      <c r="G34" s="66"/>
      <c r="H34" s="66"/>
      <c r="I34" s="66"/>
      <c r="J34" s="67" t="s">
        <v>42</v>
      </c>
      <c r="K34" s="68"/>
      <c r="L34" s="24" t="s">
        <v>48</v>
      </c>
    </row>
    <row r="35" spans="2:12" ht="19.5" customHeight="1" x14ac:dyDescent="0.15">
      <c r="B35" s="64"/>
      <c r="C35" s="64"/>
      <c r="D35" s="65" t="s">
        <v>43</v>
      </c>
      <c r="E35" s="71"/>
      <c r="F35" s="65" t="s">
        <v>44</v>
      </c>
      <c r="G35" s="71"/>
      <c r="H35" s="65" t="s">
        <v>45</v>
      </c>
      <c r="I35" s="71"/>
      <c r="J35" s="69"/>
      <c r="K35" s="70"/>
      <c r="L35" s="25" t="s">
        <v>46</v>
      </c>
    </row>
    <row r="36" spans="2:12" ht="19.5" customHeight="1" x14ac:dyDescent="0.15">
      <c r="B36" s="50" t="s">
        <v>47</v>
      </c>
      <c r="C36" s="51"/>
      <c r="D36" s="47">
        <v>136757</v>
      </c>
      <c r="E36" s="52"/>
      <c r="F36" s="53">
        <v>64455</v>
      </c>
      <c r="G36" s="53"/>
      <c r="H36" s="53">
        <v>72302</v>
      </c>
      <c r="I36" s="53"/>
      <c r="J36" s="47">
        <v>59080</v>
      </c>
      <c r="K36" s="48"/>
      <c r="L36" s="54">
        <v>873.67</v>
      </c>
    </row>
    <row r="37" spans="2:12" ht="19.5" customHeight="1" x14ac:dyDescent="0.15">
      <c r="B37" s="50" t="s">
        <v>54</v>
      </c>
      <c r="C37" s="51"/>
      <c r="D37" s="47">
        <v>129125</v>
      </c>
      <c r="E37" s="52"/>
      <c r="F37" s="53">
        <v>60981</v>
      </c>
      <c r="G37" s="53"/>
      <c r="H37" s="53">
        <v>68144</v>
      </c>
      <c r="I37" s="53"/>
      <c r="J37" s="47">
        <v>57911</v>
      </c>
      <c r="K37" s="48"/>
      <c r="L37" s="55"/>
    </row>
    <row r="38" spans="2:12" ht="19.5" customHeight="1" x14ac:dyDescent="0.15">
      <c r="B38" s="49" t="s">
        <v>77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</row>
  </sheetData>
  <mergeCells count="91"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B27:C29"/>
    <mergeCell ref="D27:E29"/>
    <mergeCell ref="F27:G29"/>
    <mergeCell ref="H27:L27"/>
    <mergeCell ref="H28:L28"/>
    <mergeCell ref="H29:I29"/>
    <mergeCell ref="J29:K29"/>
    <mergeCell ref="B23:D23"/>
    <mergeCell ref="H23:I23"/>
    <mergeCell ref="J23:K23"/>
    <mergeCell ref="B24:D24"/>
    <mergeCell ref="H24:I24"/>
    <mergeCell ref="J24:K24"/>
    <mergeCell ref="B21:D21"/>
    <mergeCell ref="H21:I21"/>
    <mergeCell ref="J21:K21"/>
    <mergeCell ref="B22:D22"/>
    <mergeCell ref="H22:I22"/>
    <mergeCell ref="J22:K22"/>
    <mergeCell ref="B19:D19"/>
    <mergeCell ref="H19:I19"/>
    <mergeCell ref="J19:K19"/>
    <mergeCell ref="B20:D20"/>
    <mergeCell ref="H20:I20"/>
    <mergeCell ref="J20:K20"/>
    <mergeCell ref="B17:D17"/>
    <mergeCell ref="H17:I17"/>
    <mergeCell ref="J17:K17"/>
    <mergeCell ref="B18:D18"/>
    <mergeCell ref="H18:I18"/>
    <mergeCell ref="J18:K18"/>
    <mergeCell ref="B15:D15"/>
    <mergeCell ref="H15:I15"/>
    <mergeCell ref="J15:K15"/>
    <mergeCell ref="B16:D16"/>
    <mergeCell ref="H16:I16"/>
    <mergeCell ref="J16:K16"/>
    <mergeCell ref="I11:L11"/>
    <mergeCell ref="B13:D13"/>
    <mergeCell ref="F13:G13"/>
    <mergeCell ref="H13:I13"/>
    <mergeCell ref="J13:K13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B1:L1"/>
    <mergeCell ref="B4:E4"/>
    <mergeCell ref="D5:F6"/>
    <mergeCell ref="G5:H6"/>
    <mergeCell ref="I5:J6"/>
    <mergeCell ref="K5:L6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view="pageBreakPreview" zoomScaleNormal="100" zoomScaleSheetLayoutView="100" workbookViewId="0"/>
  </sheetViews>
  <sheetFormatPr defaultColWidth="9" defaultRowHeight="13.5" x14ac:dyDescent="0.15"/>
  <cols>
    <col min="1" max="1" width="3.125" style="41" customWidth="1"/>
    <col min="2" max="2" width="4.375" style="41" customWidth="1"/>
    <col min="3" max="3" width="8.625" style="41" customWidth="1"/>
    <col min="4" max="4" width="1.625" style="41" customWidth="1"/>
    <col min="5" max="5" width="11.25" style="41" customWidth="1"/>
    <col min="6" max="6" width="3.375" style="41" customWidth="1"/>
    <col min="7" max="7" width="9.875" style="41" customWidth="1"/>
    <col min="8" max="8" width="6.25" style="41" customWidth="1"/>
    <col min="9" max="9" width="8.25" style="41" customWidth="1"/>
    <col min="10" max="10" width="7.625" style="41" customWidth="1"/>
    <col min="11" max="11" width="3.625" style="41" customWidth="1"/>
    <col min="12" max="12" width="12" style="41" customWidth="1"/>
    <col min="13" max="16384" width="9" style="41"/>
  </cols>
  <sheetData>
    <row r="1" spans="2:14" ht="28.5" x14ac:dyDescent="0.15">
      <c r="B1" s="117" t="s">
        <v>80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2:14" ht="21.75" customHeight="1" x14ac:dyDescent="0.15">
      <c r="H2" s="42"/>
      <c r="L2" s="40" t="s">
        <v>56</v>
      </c>
    </row>
    <row r="3" spans="2:14" ht="9" customHeight="1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/>
    </row>
    <row r="4" spans="2:14" x14ac:dyDescent="0.15">
      <c r="B4" s="119" t="s">
        <v>81</v>
      </c>
      <c r="C4" s="119"/>
      <c r="D4" s="119"/>
      <c r="E4" s="119"/>
      <c r="F4" s="37"/>
      <c r="G4" s="38"/>
      <c r="H4" s="38" t="s">
        <v>57</v>
      </c>
      <c r="I4" s="37"/>
      <c r="J4" s="37"/>
      <c r="K4" s="37"/>
      <c r="L4" s="37"/>
    </row>
    <row r="5" spans="2:14" ht="19.5" customHeight="1" x14ac:dyDescent="0.15">
      <c r="B5" s="3"/>
      <c r="C5" s="4"/>
      <c r="D5" s="120" t="s">
        <v>0</v>
      </c>
      <c r="E5" s="121"/>
      <c r="F5" s="122"/>
      <c r="G5" s="120" t="s">
        <v>1</v>
      </c>
      <c r="H5" s="122"/>
      <c r="I5" s="126" t="s">
        <v>2</v>
      </c>
      <c r="J5" s="127"/>
      <c r="K5" s="130" t="s">
        <v>82</v>
      </c>
      <c r="L5" s="72"/>
    </row>
    <row r="6" spans="2:14" ht="19.5" customHeight="1" x14ac:dyDescent="0.15">
      <c r="B6" s="5"/>
      <c r="C6" s="6"/>
      <c r="D6" s="123"/>
      <c r="E6" s="124"/>
      <c r="F6" s="125"/>
      <c r="G6" s="123"/>
      <c r="H6" s="125"/>
      <c r="I6" s="128"/>
      <c r="J6" s="129"/>
      <c r="K6" s="69"/>
      <c r="L6" s="75"/>
    </row>
    <row r="7" spans="2:14" ht="19.5" customHeight="1" x14ac:dyDescent="0.15">
      <c r="B7" s="114" t="s">
        <v>3</v>
      </c>
      <c r="C7" s="31" t="s">
        <v>4</v>
      </c>
      <c r="D7" s="131">
        <v>58528</v>
      </c>
      <c r="E7" s="132"/>
      <c r="F7" s="133"/>
      <c r="G7" s="103">
        <v>1141</v>
      </c>
      <c r="H7" s="104"/>
      <c r="I7" s="105">
        <f>D7+G7</f>
        <v>59669</v>
      </c>
      <c r="J7" s="106"/>
      <c r="K7" s="107">
        <v>-1035</v>
      </c>
      <c r="L7" s="108"/>
      <c r="N7" s="43"/>
    </row>
    <row r="8" spans="2:14" ht="19.5" customHeight="1" x14ac:dyDescent="0.15">
      <c r="B8" s="115"/>
      <c r="C8" s="31" t="s">
        <v>5</v>
      </c>
      <c r="D8" s="131">
        <v>64203</v>
      </c>
      <c r="E8" s="132"/>
      <c r="F8" s="133"/>
      <c r="G8" s="103">
        <v>1302</v>
      </c>
      <c r="H8" s="104"/>
      <c r="I8" s="105">
        <f>D8+G8</f>
        <v>65505</v>
      </c>
      <c r="J8" s="106"/>
      <c r="K8" s="107">
        <v>-1074</v>
      </c>
      <c r="L8" s="108"/>
      <c r="N8" s="43"/>
    </row>
    <row r="9" spans="2:14" ht="19.5" customHeight="1" x14ac:dyDescent="0.15">
      <c r="B9" s="116"/>
      <c r="C9" s="31" t="s">
        <v>6</v>
      </c>
      <c r="D9" s="131">
        <v>122731</v>
      </c>
      <c r="E9" s="132"/>
      <c r="F9" s="133"/>
      <c r="G9" s="103">
        <v>2443</v>
      </c>
      <c r="H9" s="104"/>
      <c r="I9" s="105">
        <f>D9+G9</f>
        <v>125174</v>
      </c>
      <c r="J9" s="106"/>
      <c r="K9" s="107">
        <v>-2109</v>
      </c>
      <c r="L9" s="108"/>
      <c r="N9" s="43"/>
    </row>
    <row r="10" spans="2:14" ht="19.5" customHeight="1" x14ac:dyDescent="0.15">
      <c r="B10" s="65" t="s">
        <v>7</v>
      </c>
      <c r="C10" s="71"/>
      <c r="D10" s="131">
        <v>63278</v>
      </c>
      <c r="E10" s="132"/>
      <c r="F10" s="133"/>
      <c r="G10" s="112">
        <v>1586</v>
      </c>
      <c r="H10" s="113"/>
      <c r="I10" s="105">
        <f>D10+G10</f>
        <v>64864</v>
      </c>
      <c r="J10" s="106"/>
      <c r="K10" s="107">
        <v>-329</v>
      </c>
      <c r="L10" s="108"/>
      <c r="N10" s="43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102" t="s">
        <v>50</v>
      </c>
      <c r="J11" s="102"/>
      <c r="K11" s="102"/>
      <c r="L11" s="102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65" t="s">
        <v>8</v>
      </c>
      <c r="C13" s="66"/>
      <c r="D13" s="71"/>
      <c r="E13" s="31" t="s">
        <v>7</v>
      </c>
      <c r="F13" s="65" t="s">
        <v>9</v>
      </c>
      <c r="G13" s="71"/>
      <c r="H13" s="65" t="s">
        <v>8</v>
      </c>
      <c r="I13" s="71"/>
      <c r="J13" s="65" t="s">
        <v>7</v>
      </c>
      <c r="K13" s="71"/>
      <c r="L13" s="31" t="s">
        <v>10</v>
      </c>
    </row>
    <row r="14" spans="2:14" ht="19.5" customHeight="1" x14ac:dyDescent="0.15">
      <c r="B14" s="95" t="s">
        <v>11</v>
      </c>
      <c r="C14" s="96"/>
      <c r="D14" s="97"/>
      <c r="E14" s="44">
        <v>5002</v>
      </c>
      <c r="F14" s="26"/>
      <c r="G14" s="45">
        <v>10226</v>
      </c>
      <c r="H14" s="100" t="s">
        <v>12</v>
      </c>
      <c r="I14" s="101"/>
      <c r="J14" s="134">
        <v>565</v>
      </c>
      <c r="K14" s="135"/>
      <c r="L14" s="44">
        <v>1037</v>
      </c>
    </row>
    <row r="15" spans="2:14" ht="19.5" customHeight="1" x14ac:dyDescent="0.15">
      <c r="B15" s="95" t="s">
        <v>13</v>
      </c>
      <c r="C15" s="96"/>
      <c r="D15" s="97"/>
      <c r="E15" s="44">
        <v>4598</v>
      </c>
      <c r="F15" s="26"/>
      <c r="G15" s="45">
        <v>9322</v>
      </c>
      <c r="H15" s="100" t="s">
        <v>14</v>
      </c>
      <c r="I15" s="101"/>
      <c r="J15" s="134">
        <v>615</v>
      </c>
      <c r="K15" s="135"/>
      <c r="L15" s="44">
        <v>1110</v>
      </c>
    </row>
    <row r="16" spans="2:14" ht="19.5" customHeight="1" x14ac:dyDescent="0.15">
      <c r="B16" s="95" t="s">
        <v>15</v>
      </c>
      <c r="C16" s="96"/>
      <c r="D16" s="97"/>
      <c r="E16" s="44">
        <v>12366</v>
      </c>
      <c r="F16" s="26"/>
      <c r="G16" s="45">
        <v>23230</v>
      </c>
      <c r="H16" s="100" t="s">
        <v>16</v>
      </c>
      <c r="I16" s="101"/>
      <c r="J16" s="134">
        <v>277</v>
      </c>
      <c r="K16" s="135"/>
      <c r="L16" s="44">
        <v>477</v>
      </c>
    </row>
    <row r="17" spans="2:12" ht="19.5" customHeight="1" x14ac:dyDescent="0.15">
      <c r="B17" s="95" t="s">
        <v>17</v>
      </c>
      <c r="C17" s="96"/>
      <c r="D17" s="97"/>
      <c r="E17" s="44">
        <v>1017</v>
      </c>
      <c r="F17" s="26"/>
      <c r="G17" s="45">
        <v>1881</v>
      </c>
      <c r="H17" s="91" t="s">
        <v>18</v>
      </c>
      <c r="I17" s="92"/>
      <c r="J17" s="136">
        <v>1931</v>
      </c>
      <c r="K17" s="137"/>
      <c r="L17" s="46">
        <v>3874</v>
      </c>
    </row>
    <row r="18" spans="2:12" ht="19.5" customHeight="1" x14ac:dyDescent="0.15">
      <c r="B18" s="95" t="s">
        <v>19</v>
      </c>
      <c r="C18" s="96"/>
      <c r="D18" s="97"/>
      <c r="E18" s="44">
        <v>4475</v>
      </c>
      <c r="F18" s="26"/>
      <c r="G18" s="45">
        <v>8321</v>
      </c>
      <c r="H18" s="91" t="s">
        <v>20</v>
      </c>
      <c r="I18" s="92"/>
      <c r="J18" s="134">
        <v>3853</v>
      </c>
      <c r="K18" s="135"/>
      <c r="L18" s="44">
        <v>7703</v>
      </c>
    </row>
    <row r="19" spans="2:12" ht="19.5" customHeight="1" x14ac:dyDescent="0.15">
      <c r="B19" s="95" t="s">
        <v>21</v>
      </c>
      <c r="C19" s="96"/>
      <c r="D19" s="97"/>
      <c r="E19" s="44">
        <v>5687</v>
      </c>
      <c r="F19" s="26"/>
      <c r="G19" s="45">
        <v>11117</v>
      </c>
      <c r="H19" s="91" t="s">
        <v>53</v>
      </c>
      <c r="I19" s="92"/>
      <c r="J19" s="134">
        <v>4952</v>
      </c>
      <c r="K19" s="135"/>
      <c r="L19" s="44">
        <v>9997</v>
      </c>
    </row>
    <row r="20" spans="2:12" ht="19.5" customHeight="1" x14ac:dyDescent="0.15">
      <c r="B20" s="95" t="s">
        <v>22</v>
      </c>
      <c r="C20" s="96"/>
      <c r="D20" s="97"/>
      <c r="E20" s="44">
        <v>5742</v>
      </c>
      <c r="F20" s="26"/>
      <c r="G20" s="45">
        <v>11390</v>
      </c>
      <c r="H20" s="91" t="s">
        <v>23</v>
      </c>
      <c r="I20" s="92"/>
      <c r="J20" s="134">
        <v>5669</v>
      </c>
      <c r="K20" s="135"/>
      <c r="L20" s="44">
        <v>11057</v>
      </c>
    </row>
    <row r="21" spans="2:12" ht="19.5" customHeight="1" x14ac:dyDescent="0.15">
      <c r="B21" s="95" t="s">
        <v>24</v>
      </c>
      <c r="C21" s="96"/>
      <c r="D21" s="97"/>
      <c r="E21" s="44">
        <v>102</v>
      </c>
      <c r="F21" s="26"/>
      <c r="G21" s="45">
        <v>131</v>
      </c>
      <c r="H21" s="91" t="s">
        <v>25</v>
      </c>
      <c r="I21" s="92"/>
      <c r="J21" s="134">
        <v>1193</v>
      </c>
      <c r="K21" s="135"/>
      <c r="L21" s="44">
        <v>2021</v>
      </c>
    </row>
    <row r="22" spans="2:12" ht="19.5" customHeight="1" x14ac:dyDescent="0.15">
      <c r="B22" s="95" t="s">
        <v>26</v>
      </c>
      <c r="C22" s="96"/>
      <c r="D22" s="97"/>
      <c r="E22" s="44">
        <v>353</v>
      </c>
      <c r="F22" s="26"/>
      <c r="G22" s="45">
        <v>634</v>
      </c>
      <c r="H22" s="91" t="s">
        <v>27</v>
      </c>
      <c r="I22" s="92"/>
      <c r="J22" s="134">
        <v>490</v>
      </c>
      <c r="K22" s="135"/>
      <c r="L22" s="44">
        <v>724</v>
      </c>
    </row>
    <row r="23" spans="2:12" ht="19.5" customHeight="1" x14ac:dyDescent="0.15">
      <c r="B23" s="88" t="s">
        <v>28</v>
      </c>
      <c r="C23" s="89"/>
      <c r="D23" s="90"/>
      <c r="E23" s="44">
        <v>1064</v>
      </c>
      <c r="F23" s="26"/>
      <c r="G23" s="45">
        <v>2190</v>
      </c>
      <c r="H23" s="91" t="s">
        <v>29</v>
      </c>
      <c r="I23" s="92"/>
      <c r="J23" s="134">
        <v>1723</v>
      </c>
      <c r="K23" s="135"/>
      <c r="L23" s="44">
        <v>3243</v>
      </c>
    </row>
    <row r="24" spans="2:12" ht="19.5" customHeight="1" x14ac:dyDescent="0.15">
      <c r="B24" s="95" t="s">
        <v>30</v>
      </c>
      <c r="C24" s="96"/>
      <c r="D24" s="97"/>
      <c r="E24" s="44">
        <v>1177</v>
      </c>
      <c r="F24" s="26"/>
      <c r="G24" s="45">
        <v>2410</v>
      </c>
      <c r="H24" s="91" t="s">
        <v>31</v>
      </c>
      <c r="I24" s="92"/>
      <c r="J24" s="134">
        <v>427</v>
      </c>
      <c r="K24" s="135"/>
      <c r="L24" s="44">
        <v>636</v>
      </c>
    </row>
    <row r="25" spans="2:12" ht="19.5" customHeight="1" x14ac:dyDescent="0.15">
      <c r="B25" s="8" t="s">
        <v>51</v>
      </c>
      <c r="C25" s="27"/>
      <c r="D25" s="27"/>
      <c r="E25" s="27"/>
      <c r="F25" s="7"/>
      <c r="G25" s="7"/>
      <c r="H25" s="27"/>
      <c r="I25" s="27"/>
      <c r="J25" s="35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36"/>
      <c r="K26" s="10"/>
      <c r="L26" s="11"/>
    </row>
    <row r="27" spans="2:12" ht="17.100000000000001" customHeight="1" x14ac:dyDescent="0.15">
      <c r="B27" s="67" t="s">
        <v>32</v>
      </c>
      <c r="C27" s="72"/>
      <c r="D27" s="76" t="s">
        <v>33</v>
      </c>
      <c r="E27" s="77"/>
      <c r="F27" s="82" t="s">
        <v>34</v>
      </c>
      <c r="G27" s="83"/>
      <c r="H27" s="66" t="s">
        <v>55</v>
      </c>
      <c r="I27" s="66"/>
      <c r="J27" s="66"/>
      <c r="K27" s="66"/>
      <c r="L27" s="71"/>
    </row>
    <row r="28" spans="2:12" ht="17.100000000000001" customHeight="1" x14ac:dyDescent="0.15">
      <c r="B28" s="73"/>
      <c r="C28" s="74"/>
      <c r="D28" s="78"/>
      <c r="E28" s="79"/>
      <c r="F28" s="84"/>
      <c r="G28" s="85"/>
      <c r="H28" s="68" t="s">
        <v>35</v>
      </c>
      <c r="I28" s="68"/>
      <c r="J28" s="68"/>
      <c r="K28" s="68"/>
      <c r="L28" s="72"/>
    </row>
    <row r="29" spans="2:12" ht="17.100000000000001" customHeight="1" x14ac:dyDescent="0.15">
      <c r="B29" s="69"/>
      <c r="C29" s="75"/>
      <c r="D29" s="80"/>
      <c r="E29" s="81"/>
      <c r="F29" s="86"/>
      <c r="G29" s="87"/>
      <c r="H29" s="66" t="s">
        <v>36</v>
      </c>
      <c r="I29" s="71"/>
      <c r="J29" s="65" t="s">
        <v>37</v>
      </c>
      <c r="K29" s="71"/>
      <c r="L29" s="31" t="s">
        <v>38</v>
      </c>
    </row>
    <row r="30" spans="2:12" ht="19.5" customHeight="1" x14ac:dyDescent="0.15">
      <c r="B30" s="56">
        <v>45727</v>
      </c>
      <c r="C30" s="57"/>
      <c r="D30" s="58">
        <f>ROUND(B30/I9,4)</f>
        <v>0.36530000000000001</v>
      </c>
      <c r="E30" s="59"/>
      <c r="F30" s="60">
        <v>2149</v>
      </c>
      <c r="G30" s="61"/>
      <c r="H30" s="19"/>
      <c r="I30" s="15">
        <v>0.36</v>
      </c>
      <c r="J30" s="62">
        <v>0.34599999999999997</v>
      </c>
      <c r="K30" s="63"/>
      <c r="L30" s="18">
        <v>0.28599999999999998</v>
      </c>
    </row>
    <row r="31" spans="2:12" ht="19.5" customHeight="1" x14ac:dyDescent="0.15">
      <c r="B31" s="22" t="s">
        <v>52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39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64" t="s">
        <v>40</v>
      </c>
      <c r="C34" s="64"/>
      <c r="D34" s="65" t="s">
        <v>41</v>
      </c>
      <c r="E34" s="66"/>
      <c r="F34" s="66"/>
      <c r="G34" s="66"/>
      <c r="H34" s="66"/>
      <c r="I34" s="66"/>
      <c r="J34" s="67" t="s">
        <v>42</v>
      </c>
      <c r="K34" s="68"/>
      <c r="L34" s="24" t="s">
        <v>48</v>
      </c>
    </row>
    <row r="35" spans="2:12" ht="19.5" customHeight="1" x14ac:dyDescent="0.15">
      <c r="B35" s="64"/>
      <c r="C35" s="64"/>
      <c r="D35" s="65" t="s">
        <v>43</v>
      </c>
      <c r="E35" s="71"/>
      <c r="F35" s="65" t="s">
        <v>44</v>
      </c>
      <c r="G35" s="71"/>
      <c r="H35" s="65" t="s">
        <v>45</v>
      </c>
      <c r="I35" s="71"/>
      <c r="J35" s="69"/>
      <c r="K35" s="70"/>
      <c r="L35" s="25" t="s">
        <v>46</v>
      </c>
    </row>
    <row r="36" spans="2:12" ht="19.5" customHeight="1" x14ac:dyDescent="0.15">
      <c r="B36" s="50" t="s">
        <v>47</v>
      </c>
      <c r="C36" s="51"/>
      <c r="D36" s="47">
        <v>136757</v>
      </c>
      <c r="E36" s="52"/>
      <c r="F36" s="53">
        <v>64455</v>
      </c>
      <c r="G36" s="53"/>
      <c r="H36" s="53">
        <v>72302</v>
      </c>
      <c r="I36" s="53"/>
      <c r="J36" s="47">
        <v>59080</v>
      </c>
      <c r="K36" s="48"/>
      <c r="L36" s="54">
        <v>873.67</v>
      </c>
    </row>
    <row r="37" spans="2:12" ht="19.5" customHeight="1" x14ac:dyDescent="0.15">
      <c r="B37" s="50" t="s">
        <v>54</v>
      </c>
      <c r="C37" s="51"/>
      <c r="D37" s="47">
        <v>129125</v>
      </c>
      <c r="E37" s="52"/>
      <c r="F37" s="53">
        <v>60981</v>
      </c>
      <c r="G37" s="53"/>
      <c r="H37" s="53">
        <v>68144</v>
      </c>
      <c r="I37" s="53"/>
      <c r="J37" s="47">
        <v>57911</v>
      </c>
      <c r="K37" s="48"/>
      <c r="L37" s="55"/>
    </row>
    <row r="38" spans="2:12" ht="19.5" customHeight="1" x14ac:dyDescent="0.15">
      <c r="B38" s="49" t="s">
        <v>77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</row>
  </sheetData>
  <mergeCells count="91">
    <mergeCell ref="B1:L1"/>
    <mergeCell ref="B4:E4"/>
    <mergeCell ref="D5:F6"/>
    <mergeCell ref="G5:H6"/>
    <mergeCell ref="I5:J6"/>
    <mergeCell ref="K5:L6"/>
    <mergeCell ref="D8:F8"/>
    <mergeCell ref="G8:H8"/>
    <mergeCell ref="I8:J8"/>
    <mergeCell ref="K8:L8"/>
    <mergeCell ref="D9:F9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I11:L11"/>
    <mergeCell ref="B13:D13"/>
    <mergeCell ref="F13:G13"/>
    <mergeCell ref="H13:I13"/>
    <mergeCell ref="J13:K13"/>
    <mergeCell ref="B15:D15"/>
    <mergeCell ref="H15:I15"/>
    <mergeCell ref="J15:K15"/>
    <mergeCell ref="B16:D16"/>
    <mergeCell ref="H16:I16"/>
    <mergeCell ref="J16:K16"/>
    <mergeCell ref="B17:D17"/>
    <mergeCell ref="H17:I17"/>
    <mergeCell ref="J17:K17"/>
    <mergeCell ref="B18:D18"/>
    <mergeCell ref="H18:I18"/>
    <mergeCell ref="J18:K18"/>
    <mergeCell ref="B19:D19"/>
    <mergeCell ref="H19:I19"/>
    <mergeCell ref="J19:K19"/>
    <mergeCell ref="B20:D20"/>
    <mergeCell ref="H20:I20"/>
    <mergeCell ref="J20:K20"/>
    <mergeCell ref="B21:D21"/>
    <mergeCell ref="H21:I21"/>
    <mergeCell ref="J21:K21"/>
    <mergeCell ref="B22:D22"/>
    <mergeCell ref="H22:I22"/>
    <mergeCell ref="J22:K22"/>
    <mergeCell ref="B23:D23"/>
    <mergeCell ref="H23:I23"/>
    <mergeCell ref="J23:K23"/>
    <mergeCell ref="B24:D24"/>
    <mergeCell ref="H24:I24"/>
    <mergeCell ref="J24:K24"/>
    <mergeCell ref="B27:C29"/>
    <mergeCell ref="D27:E29"/>
    <mergeCell ref="F27:G29"/>
    <mergeCell ref="H27:L27"/>
    <mergeCell ref="H28:L28"/>
    <mergeCell ref="H29:I29"/>
    <mergeCell ref="J29:K29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R6.1.1</vt:lpstr>
      <vt:lpstr>R6.2.1</vt:lpstr>
      <vt:lpstr>R6.3.1</vt:lpstr>
      <vt:lpstr>R6.4.1</vt:lpstr>
      <vt:lpstr>R6.5.1 </vt:lpstr>
      <vt:lpstr>R6.6.1</vt:lpstr>
      <vt:lpstr>R6.7.1</vt:lpstr>
      <vt:lpstr>R6.8.1</vt:lpstr>
      <vt:lpstr>R6.9.1</vt:lpstr>
      <vt:lpstr>R6.10.1</vt:lpstr>
      <vt:lpstr>R6.11.1</vt:lpstr>
      <vt:lpstr>R6.12.1</vt:lpstr>
      <vt:lpstr>R6.1.1!Print_Area</vt:lpstr>
      <vt:lpstr>R6.10.1!Print_Area</vt:lpstr>
      <vt:lpstr>R6.11.1!Print_Area</vt:lpstr>
      <vt:lpstr>R6.12.1!Print_Area</vt:lpstr>
      <vt:lpstr>R6.2.1!Print_Area</vt:lpstr>
      <vt:lpstr>R6.3.1!Print_Area</vt:lpstr>
      <vt:lpstr>R6.4.1!Print_Area</vt:lpstr>
      <vt:lpstr>'R6.5.1 '!Print_Area</vt:lpstr>
      <vt:lpstr>R6.6.1!Print_Area</vt:lpstr>
      <vt:lpstr>R6.7.1!Print_Area</vt:lpstr>
      <vt:lpstr>R6.8.1!Print_Area</vt:lpstr>
      <vt:lpstr>R6.9.1!Print_Area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IwakuniCity</cp:lastModifiedBy>
  <cp:lastPrinted>2023-10-13T03:19:00Z</cp:lastPrinted>
  <dcterms:created xsi:type="dcterms:W3CDTF">2018-06-01T00:05:38Z</dcterms:created>
  <dcterms:modified xsi:type="dcterms:W3CDTF">2024-12-03T06:18:54Z</dcterms:modified>
</cp:coreProperties>
</file>