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040建設部\6500下水道課\0 非公開\01　管理班\09各種照会、調査\★県からの調査物\経営比較分析　総務省（平成27年度～）\令和05年度（平成30～04年度決算）\04 提出用作成（黒字化）\"/>
    </mc:Choice>
  </mc:AlternateContent>
  <workbookProtection workbookAlgorithmName="SHA-512" workbookHashValue="kx3wHkIlkV3caTNlZdkDuBbUW8WiKU7UAe65SlPoFjrLpnQMY8NWSa/3ayhBGsgY0LPghaWH8oLlGUa6DxLa4Q==" workbookSaltValue="RFhCSFqx27ox15A61rS0M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AD8" i="4"/>
  <c r="W8" i="4"/>
  <c r="P8" i="4"/>
  <c r="B8" i="4"/>
  <c r="B6" i="4"/>
</calcChain>
</file>

<file path=xl/sharedStrings.xml><?xml version="1.0" encoding="utf-8"?>
<sst xmlns="http://schemas.openxmlformats.org/spreadsheetml/2006/main" count="253" uniqueCount="116">
  <si>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</si>
  <si>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</si>
  <si>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</si>
  <si>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</si>
  <si>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</si>
  <si>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</si>
  <si>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</si>
  <si>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</si>
  <si>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</si>
  <si>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</si>
  <si>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</si>
  <si>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</si>
  <si>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</si>
  <si>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</si>
  <si>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</si>
  <si>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</si>
  <si>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</si>
  <si>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</si>
  <si>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</si>
  <si>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</si>
  <si>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</si>
  <si>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</si>
  <si>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</si>
  <si>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</si>
  <si>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</si>
  <si>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</si>
  <si>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</si>
  <si>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</si>
  <si>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</si>
  <si>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</si>
  <si>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</si>
  <si>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</si>
  <si>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</si>
  <si>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</si>
  <si>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</si>
  <si>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</si>
  <si>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</si>
  <si>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</si>
  <si>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</si>
  <si>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</si>
  <si>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</si>
  <si>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</si>
  <si>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</si>
  <si>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</si>
  <si>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</si>
  <si>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</si>
  <si>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</si>
  <si>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</si>
  <si>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</si>
  <si>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</si>
  <si>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</si>
  <si>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</si>
  <si>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</si>
  <si>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</si>
  <si>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</si>
  <si>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</si>
  <si>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</si>
  <si>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</si>
  <si>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</si>
  <si>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</si>
  <si>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</si>
  <si>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</si>
  <si>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</si>
  <si>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</si>
  <si>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</si>
  <si>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</si>
  <si>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</si>
  <si>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</si>
  <si>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</si>
  <si>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</si>
  <si>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</si>
  <si>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</si>
  <si>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</si>
  <si>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</si>
  <si>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</si>
  <si>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</si>
  <si>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</si>
  <si>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</si>
  <si>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</si>
  <si>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</si>
  <si>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</si>
  <si>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</si>
  <si>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</si>
  <si>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</si>
  <si>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</si>
  <si>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</si>
  <si>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</si>
  <si>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</si>
  <si>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</si>
  <si>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</si>
  <si>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</si>
  <si>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</si>
  <si>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</si>
  <si>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</si>
  <si>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</si>
  <si>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</si>
  <si>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岩国市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</si>
  <si>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</si>
  <si>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</si>
  <si>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</si>
  <si>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</si>
  <si>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</si>
  <si>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</si>
  <si>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</si>
  <si>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</si>
  <si>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</si>
  <si>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</si>
  <si>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</si>
  <si>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</si>
  <si>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</si>
  <si>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</si>
  <si>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</si>
  <si>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</si>
  <si>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事業は、農業集落で実施されるという事業の特性上、利用者数は限定的で、料金収入も限られるため、毎年度収入不足が生じているが、水質保全など公共的利益の観点から、不足分を一般会計からの繰入金で補い事業運営を維持している。
　今後、人口減少や水需要減少といった社会環境の変化に伴い使用料収入の減が見込まれるため、事業の効率的な維持運営により一層の経費節減に努め、事業用施設を適切に維持管理していく。</t>
  </si>
  <si>
    <t>　令和元年度から地方公営企業法の財務規定を適用している。
　経常収支比率は、前年度と同水準となっている。
　累積欠損金は生じておらず、累積欠損金比率は０％となっている。
　流動比率は、前年度と比較して増加しており、類似団体と比較すると高水準である。
　企業債残高対事業規模比率は、前年度と同様、企業債残高と一般会計負担額が同額であるため０％となっている。
　経費回収率は、前年度と比較して減少し、汚水処理原価は、前年度と比較して増加しているが、これは、使用料及び年間有収水量が減となったことによるものである。両数値ともに類似団体の水準に達していない状況であり、今後も継続的に経費節減に取り組んでいく必要がある。
　施設利用率と水洗化率は、全国平均及び類似団体を上回っているが、水洗化率については、今後も継続して未接続者への接続勧奨等に取り組む必要がある。</t>
    <rPh sb="100" eb="102">
      <t>ゾウカ</t>
    </rPh>
    <rPh sb="117" eb="118">
      <t>コウ</t>
    </rPh>
    <rPh sb="226" eb="229">
      <t>シヨウリョウ</t>
    </rPh>
    <rPh sb="229" eb="230">
      <t>オヨ</t>
    </rPh>
    <rPh sb="231" eb="233">
      <t>ネンカン</t>
    </rPh>
    <rPh sb="233" eb="237">
      <t>ユウシュウスイリョウ</t>
    </rPh>
    <rPh sb="238" eb="239">
      <t>ゲン</t>
    </rPh>
    <rPh sb="338" eb="342">
      <t>スイセンカリツ</t>
    </rPh>
    <phoneticPr fontId="4"/>
  </si>
  <si>
    <t>　すでにすべての処理区で施設整備が完了しており、施設の設置年度は昭和63年度から平成19年度で、そのほとんどが設置後10年以上経過している。管渠施設においては現在のところ耐用年数を超えたものはないが、処理施設については老朽化が顕在化してきている。施設の機能診断をベースに最適整備構想を策定して計画的、効率的な更新投資を行い、施設の長寿命化を図る。
　なお、有形固定資産減価償却率が類似団体と比較して低い数値となっているが、これは企業会計移行前に取得した資産について減価償却累計額が反映されていないことによるものであり、実際には施設の老朽化は進んでいる状況に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</si>
</sst>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E96-4708-A43D-E9966A6A557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c:v>0.02</c:v>
                </c:pt>
                <c:pt idx="3">
                  <c:v>0.01</c:v>
                </c:pt>
                <c:pt idx="4">
                  <c:v>0.01</c:v>
                </c:pt>
              </c:numCache>
            </c:numRef>
          </c:val>
          <c:smooth val="0"/>
          <c:extLst>
            <c:ext xmlns:c16="http://schemas.microsoft.com/office/drawing/2014/chart" uri="{C3380CC4-5D6E-409C-BE32-E72D297353CC}">
              <c16:uniqueId val="{00000001-DE96-4708-A43D-E9966A6A557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102.42</c:v>
                </c:pt>
                <c:pt idx="2">
                  <c:v>100.01</c:v>
                </c:pt>
                <c:pt idx="3">
                  <c:v>100</c:v>
                </c:pt>
                <c:pt idx="4">
                  <c:v>100</c:v>
                </c:pt>
              </c:numCache>
            </c:numRef>
          </c:val>
          <c:extLst>
            <c:ext xmlns:c16="http://schemas.microsoft.com/office/drawing/2014/chart" uri="{C3380CC4-5D6E-409C-BE32-E72D297353CC}">
              <c16:uniqueId val="{00000000-4A3E-4170-A8FD-B08618F80BA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101.91</c:v>
                </c:pt>
                <c:pt idx="2">
                  <c:v>103.09</c:v>
                </c:pt>
                <c:pt idx="3">
                  <c:v>102.11</c:v>
                </c:pt>
                <c:pt idx="4">
                  <c:v>101.91</c:v>
                </c:pt>
              </c:numCache>
            </c:numRef>
          </c:val>
          <c:smooth val="0"/>
          <c:extLst>
            <c:ext xmlns:c16="http://schemas.microsoft.com/office/drawing/2014/chart" uri="{C3380CC4-5D6E-409C-BE32-E72D297353CC}">
              <c16:uniqueId val="{00000001-4A3E-4170-A8FD-B08618F80BA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3.8</c:v>
                </c:pt>
                <c:pt idx="2">
                  <c:v>7.6</c:v>
                </c:pt>
                <c:pt idx="3">
                  <c:v>11.23</c:v>
                </c:pt>
                <c:pt idx="4">
                  <c:v>14.8</c:v>
                </c:pt>
              </c:numCache>
            </c:numRef>
          </c:val>
          <c:extLst>
            <c:ext xmlns:c16="http://schemas.microsoft.com/office/drawing/2014/chart" uri="{C3380CC4-5D6E-409C-BE32-E72D297353CC}">
              <c16:uniqueId val="{00000000-B247-49BF-BFD3-A6C4CB6D192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28.19</c:v>
                </c:pt>
                <c:pt idx="2">
                  <c:v>24.8</c:v>
                </c:pt>
                <c:pt idx="3">
                  <c:v>28.12</c:v>
                </c:pt>
                <c:pt idx="4">
                  <c:v>28.79</c:v>
                </c:pt>
              </c:numCache>
            </c:numRef>
          </c:val>
          <c:smooth val="0"/>
          <c:extLst>
            <c:ext xmlns:c16="http://schemas.microsoft.com/office/drawing/2014/chart" uri="{C3380CC4-5D6E-409C-BE32-E72D297353CC}">
              <c16:uniqueId val="{00000001-B247-49BF-BFD3-A6C4CB6D192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553-4D9E-99E3-98519069F7F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1553-4D9E-99E3-98519069F7F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841-4DD2-80A8-E94519E3EE0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127.98</c:v>
                </c:pt>
                <c:pt idx="2">
                  <c:v>101.24</c:v>
                </c:pt>
                <c:pt idx="3">
                  <c:v>124.9</c:v>
                </c:pt>
                <c:pt idx="4">
                  <c:v>124.8</c:v>
                </c:pt>
              </c:numCache>
            </c:numRef>
          </c:val>
          <c:smooth val="0"/>
          <c:extLst>
            <c:ext xmlns:c16="http://schemas.microsoft.com/office/drawing/2014/chart" uri="{C3380CC4-5D6E-409C-BE32-E72D297353CC}">
              <c16:uniqueId val="{00000001-0841-4DD2-80A8-E94519E3EE0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41.82</c:v>
                </c:pt>
                <c:pt idx="2">
                  <c:v>40.200000000000003</c:v>
                </c:pt>
                <c:pt idx="3">
                  <c:v>33.47</c:v>
                </c:pt>
                <c:pt idx="4">
                  <c:v>58.23</c:v>
                </c:pt>
              </c:numCache>
            </c:numRef>
          </c:val>
          <c:extLst>
            <c:ext xmlns:c16="http://schemas.microsoft.com/office/drawing/2014/chart" uri="{C3380CC4-5D6E-409C-BE32-E72D297353CC}">
              <c16:uniqueId val="{00000000-5162-4BBE-99E7-BFCC3D0AC40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44.14</c:v>
                </c:pt>
                <c:pt idx="2">
                  <c:v>37.24</c:v>
                </c:pt>
                <c:pt idx="3">
                  <c:v>33.58</c:v>
                </c:pt>
                <c:pt idx="4">
                  <c:v>35.42</c:v>
                </c:pt>
              </c:numCache>
            </c:numRef>
          </c:val>
          <c:smooth val="0"/>
          <c:extLst>
            <c:ext xmlns:c16="http://schemas.microsoft.com/office/drawing/2014/chart" uri="{C3380CC4-5D6E-409C-BE32-E72D297353CC}">
              <c16:uniqueId val="{00000001-5162-4BBE-99E7-BFCC3D0AC40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774-4988-982C-592450DB0B8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654.71</c:v>
                </c:pt>
                <c:pt idx="2">
                  <c:v>783.8</c:v>
                </c:pt>
                <c:pt idx="3">
                  <c:v>778.81</c:v>
                </c:pt>
                <c:pt idx="4">
                  <c:v>718.49</c:v>
                </c:pt>
              </c:numCache>
            </c:numRef>
          </c:val>
          <c:smooth val="0"/>
          <c:extLst>
            <c:ext xmlns:c16="http://schemas.microsoft.com/office/drawing/2014/chart" uri="{C3380CC4-5D6E-409C-BE32-E72D297353CC}">
              <c16:uniqueId val="{00000001-E774-4988-982C-592450DB0B8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72.59</c:v>
                </c:pt>
                <c:pt idx="2">
                  <c:v>63.9</c:v>
                </c:pt>
                <c:pt idx="3">
                  <c:v>60.6</c:v>
                </c:pt>
                <c:pt idx="4">
                  <c:v>60.04</c:v>
                </c:pt>
              </c:numCache>
            </c:numRef>
          </c:val>
          <c:extLst>
            <c:ext xmlns:c16="http://schemas.microsoft.com/office/drawing/2014/chart" uri="{C3380CC4-5D6E-409C-BE32-E72D297353CC}">
              <c16:uniqueId val="{00000000-B0A8-4D33-B434-81D5A43B558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65.37</c:v>
                </c:pt>
                <c:pt idx="2">
                  <c:v>68.11</c:v>
                </c:pt>
                <c:pt idx="3">
                  <c:v>67.23</c:v>
                </c:pt>
                <c:pt idx="4">
                  <c:v>61.82</c:v>
                </c:pt>
              </c:numCache>
            </c:numRef>
          </c:val>
          <c:smooth val="0"/>
          <c:extLst>
            <c:ext xmlns:c16="http://schemas.microsoft.com/office/drawing/2014/chart" uri="{C3380CC4-5D6E-409C-BE32-E72D297353CC}">
              <c16:uniqueId val="{00000001-B0A8-4D33-B434-81D5A43B558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196.37</c:v>
                </c:pt>
                <c:pt idx="2">
                  <c:v>241.63</c:v>
                </c:pt>
                <c:pt idx="3">
                  <c:v>255.47</c:v>
                </c:pt>
                <c:pt idx="4">
                  <c:v>258.86</c:v>
                </c:pt>
              </c:numCache>
            </c:numRef>
          </c:val>
          <c:extLst>
            <c:ext xmlns:c16="http://schemas.microsoft.com/office/drawing/2014/chart" uri="{C3380CC4-5D6E-409C-BE32-E72D297353CC}">
              <c16:uniqueId val="{00000000-9895-49DA-9CE3-17030A4696E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228.99</c:v>
                </c:pt>
                <c:pt idx="2">
                  <c:v>222.41</c:v>
                </c:pt>
                <c:pt idx="3">
                  <c:v>228.21</c:v>
                </c:pt>
                <c:pt idx="4">
                  <c:v>246.9</c:v>
                </c:pt>
              </c:numCache>
            </c:numRef>
          </c:val>
          <c:smooth val="0"/>
          <c:extLst>
            <c:ext xmlns:c16="http://schemas.microsoft.com/office/drawing/2014/chart" uri="{C3380CC4-5D6E-409C-BE32-E72D297353CC}">
              <c16:uniqueId val="{00000001-9895-49DA-9CE3-17030A4696E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57.5</c:v>
                </c:pt>
                <c:pt idx="2">
                  <c:v>58.08</c:v>
                </c:pt>
                <c:pt idx="3">
                  <c:v>58.37</c:v>
                </c:pt>
                <c:pt idx="4">
                  <c:v>53.91</c:v>
                </c:pt>
              </c:numCache>
            </c:numRef>
          </c:val>
          <c:extLst>
            <c:ext xmlns:c16="http://schemas.microsoft.com/office/drawing/2014/chart" uri="{C3380CC4-5D6E-409C-BE32-E72D297353CC}">
              <c16:uniqueId val="{00000000-00E0-4A5C-B102-4ED3D65DB9C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54.06</c:v>
                </c:pt>
                <c:pt idx="2">
                  <c:v>55.26</c:v>
                </c:pt>
                <c:pt idx="3">
                  <c:v>54.54</c:v>
                </c:pt>
                <c:pt idx="4">
                  <c:v>52.9</c:v>
                </c:pt>
              </c:numCache>
            </c:numRef>
          </c:val>
          <c:smooth val="0"/>
          <c:extLst>
            <c:ext xmlns:c16="http://schemas.microsoft.com/office/drawing/2014/chart" uri="{C3380CC4-5D6E-409C-BE32-E72D297353CC}">
              <c16:uniqueId val="{00000001-00E0-4A5C-B102-4ED3D65DB9C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91.72</c:v>
                </c:pt>
                <c:pt idx="2">
                  <c:v>90.17</c:v>
                </c:pt>
                <c:pt idx="3">
                  <c:v>91.53</c:v>
                </c:pt>
                <c:pt idx="4">
                  <c:v>90.68</c:v>
                </c:pt>
              </c:numCache>
            </c:numRef>
          </c:val>
          <c:extLst>
            <c:ext xmlns:c16="http://schemas.microsoft.com/office/drawing/2014/chart" uri="{C3380CC4-5D6E-409C-BE32-E72D297353CC}">
              <c16:uniqueId val="{00000000-3CEF-4E58-8ED7-DD37EFEE44A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90.11</c:v>
                </c:pt>
                <c:pt idx="2">
                  <c:v>90.52</c:v>
                </c:pt>
                <c:pt idx="3">
                  <c:v>90.3</c:v>
                </c:pt>
                <c:pt idx="4">
                  <c:v>90.3</c:v>
                </c:pt>
              </c:numCache>
            </c:numRef>
          </c:val>
          <c:smooth val="0"/>
          <c:extLst>
            <c:ext xmlns:c16="http://schemas.microsoft.com/office/drawing/2014/chart" uri="{C3380CC4-5D6E-409C-BE32-E72D297353CC}">
              <c16:uniqueId val="{00000001-3CEF-4E58-8ED7-DD37EFEE44A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5" zoomScaleNormal="5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山口県　岩国市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F1</v>
      </c>
      <c r="X8" s="40"/>
      <c r="Y8" s="40"/>
      <c r="Z8" s="40"/>
      <c r="AA8" s="40"/>
      <c r="AB8" s="40"/>
      <c r="AC8" s="40"/>
      <c r="AD8" s="41" t="str">
        <f>データ!$M$6</f>
        <v>非設置</v>
      </c>
      <c r="AE8" s="41"/>
      <c r="AF8" s="41"/>
      <c r="AG8" s="41"/>
      <c r="AH8" s="41"/>
      <c r="AI8" s="41"/>
      <c r="AJ8" s="41"/>
      <c r="AK8" s="3"/>
      <c r="AL8" s="42">
        <f>データ!S6</f>
        <v>128609</v>
      </c>
      <c r="AM8" s="42"/>
      <c r="AN8" s="42"/>
      <c r="AO8" s="42"/>
      <c r="AP8" s="42"/>
      <c r="AQ8" s="42"/>
      <c r="AR8" s="42"/>
      <c r="AS8" s="42"/>
      <c r="AT8" s="35">
        <f>データ!T6</f>
        <v>873.67</v>
      </c>
      <c r="AU8" s="35"/>
      <c r="AV8" s="35"/>
      <c r="AW8" s="35"/>
      <c r="AX8" s="35"/>
      <c r="AY8" s="35"/>
      <c r="AZ8" s="35"/>
      <c r="BA8" s="35"/>
      <c r="BB8" s="35">
        <f>データ!U6</f>
        <v>147.21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87.39</v>
      </c>
      <c r="J10" s="35"/>
      <c r="K10" s="35"/>
      <c r="L10" s="35"/>
      <c r="M10" s="35"/>
      <c r="N10" s="35"/>
      <c r="O10" s="35"/>
      <c r="P10" s="35">
        <f>データ!P6</f>
        <v>2.76</v>
      </c>
      <c r="Q10" s="35"/>
      <c r="R10" s="35"/>
      <c r="S10" s="35"/>
      <c r="T10" s="35"/>
      <c r="U10" s="35"/>
      <c r="V10" s="35"/>
      <c r="W10" s="35">
        <f>データ!Q6</f>
        <v>118.32</v>
      </c>
      <c r="X10" s="35"/>
      <c r="Y10" s="35"/>
      <c r="Z10" s="35"/>
      <c r="AA10" s="35"/>
      <c r="AB10" s="35"/>
      <c r="AC10" s="35"/>
      <c r="AD10" s="42">
        <f>データ!R6</f>
        <v>3135</v>
      </c>
      <c r="AE10" s="42"/>
      <c r="AF10" s="42"/>
      <c r="AG10" s="42"/>
      <c r="AH10" s="42"/>
      <c r="AI10" s="42"/>
      <c r="AJ10" s="42"/>
      <c r="AK10" s="2"/>
      <c r="AL10" s="42">
        <f>データ!V6</f>
        <v>3520</v>
      </c>
      <c r="AM10" s="42"/>
      <c r="AN10" s="42"/>
      <c r="AO10" s="42"/>
      <c r="AP10" s="42"/>
      <c r="AQ10" s="42"/>
      <c r="AR10" s="42"/>
      <c r="AS10" s="42"/>
      <c r="AT10" s="35">
        <f>データ!W6</f>
        <v>2.46</v>
      </c>
      <c r="AU10" s="35"/>
      <c r="AV10" s="35"/>
      <c r="AW10" s="35"/>
      <c r="AX10" s="35"/>
      <c r="AY10" s="35"/>
      <c r="AZ10" s="35"/>
      <c r="BA10" s="35"/>
      <c r="BB10" s="35">
        <f>データ!X6</f>
        <v>1430.89</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113</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lxQssjgdBxf53UyOo4BS4wv6WUoa5yhwpypPFTN0PhhRUu+0Y1J0NQon2OSfRe8FOkJpa/UTE0sVO6fZyUxjGg==" saltValue="w9AZ4N0UOiwRH+3daTsx7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352080</v>
      </c>
      <c r="D6" s="19">
        <f t="shared" si="3"/>
        <v>46</v>
      </c>
      <c r="E6" s="19">
        <f t="shared" si="3"/>
        <v>17</v>
      </c>
      <c r="F6" s="19">
        <f t="shared" si="3"/>
        <v>5</v>
      </c>
      <c r="G6" s="19">
        <f t="shared" si="3"/>
        <v>0</v>
      </c>
      <c r="H6" s="19" t="str">
        <f t="shared" si="3"/>
        <v>山口県　岩国市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87.39</v>
      </c>
      <c r="P6" s="20">
        <f t="shared" si="3"/>
        <v>2.76</v>
      </c>
      <c r="Q6" s="20">
        <f t="shared" si="3"/>
        <v>118.32</v>
      </c>
      <c r="R6" s="20">
        <f t="shared" si="3"/>
        <v>3135</v>
      </c>
      <c r="S6" s="20">
        <f t="shared" si="3"/>
        <v>128609</v>
      </c>
      <c r="T6" s="20">
        <f t="shared" si="3"/>
        <v>873.67</v>
      </c>
      <c r="U6" s="20">
        <f t="shared" si="3"/>
        <v>147.21</v>
      </c>
      <c r="V6" s="20">
        <f t="shared" si="3"/>
        <v>3520</v>
      </c>
      <c r="W6" s="20">
        <f t="shared" si="3"/>
        <v>2.46</v>
      </c>
      <c r="X6" s="20">
        <f t="shared" si="3"/>
        <v>1430.89</v>
      </c>
      <c r="Y6" s="21" t="str">
        <f>IF(Y7="",NA(),Y7)</f>
        <v>-</v>
      </c>
      <c r="Z6" s="21">
        <f t="shared" ref="Z6:AH6" si="4">IF(Z7="",NA(),Z7)</f>
        <v>102.42</v>
      </c>
      <c r="AA6" s="21">
        <f t="shared" si="4"/>
        <v>100.01</v>
      </c>
      <c r="AB6" s="21">
        <f t="shared" si="4"/>
        <v>100</v>
      </c>
      <c r="AC6" s="21">
        <f t="shared" si="4"/>
        <v>100</v>
      </c>
      <c r="AD6" s="21" t="str">
        <f t="shared" si="4"/>
        <v>-</v>
      </c>
      <c r="AE6" s="21">
        <f t="shared" si="4"/>
        <v>101.91</v>
      </c>
      <c r="AF6" s="21">
        <f t="shared" si="4"/>
        <v>103.09</v>
      </c>
      <c r="AG6" s="21">
        <f t="shared" si="4"/>
        <v>102.11</v>
      </c>
      <c r="AH6" s="21">
        <f t="shared" si="4"/>
        <v>101.91</v>
      </c>
      <c r="AI6" s="20" t="str">
        <f>IF(AI7="","",IF(AI7="-","【-】","【"&amp;SUBSTITUTE(TEXT(AI7,"#,##0.00"),"-","△")&amp;"】"))</f>
        <v>【103.61】</v>
      </c>
      <c r="AJ6" s="21" t="str">
        <f>IF(AJ7="",NA(),AJ7)</f>
        <v>-</v>
      </c>
      <c r="AK6" s="20">
        <f t="shared" ref="AK6:AS6" si="5">IF(AK7="",NA(),AK7)</f>
        <v>0</v>
      </c>
      <c r="AL6" s="20">
        <f t="shared" si="5"/>
        <v>0</v>
      </c>
      <c r="AM6" s="20">
        <f t="shared" si="5"/>
        <v>0</v>
      </c>
      <c r="AN6" s="20">
        <f t="shared" si="5"/>
        <v>0</v>
      </c>
      <c r="AO6" s="21" t="str">
        <f t="shared" si="5"/>
        <v>-</v>
      </c>
      <c r="AP6" s="21">
        <f t="shared" si="5"/>
        <v>127.98</v>
      </c>
      <c r="AQ6" s="21">
        <f t="shared" si="5"/>
        <v>101.24</v>
      </c>
      <c r="AR6" s="21">
        <f t="shared" si="5"/>
        <v>124.9</v>
      </c>
      <c r="AS6" s="21">
        <f t="shared" si="5"/>
        <v>124.8</v>
      </c>
      <c r="AT6" s="20" t="str">
        <f>IF(AT7="","",IF(AT7="-","【-】","【"&amp;SUBSTITUTE(TEXT(AT7,"#,##0.00"),"-","△")&amp;"】"))</f>
        <v>【133.62】</v>
      </c>
      <c r="AU6" s="21" t="str">
        <f>IF(AU7="",NA(),AU7)</f>
        <v>-</v>
      </c>
      <c r="AV6" s="21">
        <f t="shared" ref="AV6:BD6" si="6">IF(AV7="",NA(),AV7)</f>
        <v>41.82</v>
      </c>
      <c r="AW6" s="21">
        <f t="shared" si="6"/>
        <v>40.200000000000003</v>
      </c>
      <c r="AX6" s="21">
        <f t="shared" si="6"/>
        <v>33.47</v>
      </c>
      <c r="AY6" s="21">
        <f t="shared" si="6"/>
        <v>58.23</v>
      </c>
      <c r="AZ6" s="21" t="str">
        <f t="shared" si="6"/>
        <v>-</v>
      </c>
      <c r="BA6" s="21">
        <f t="shared" si="6"/>
        <v>44.14</v>
      </c>
      <c r="BB6" s="21">
        <f t="shared" si="6"/>
        <v>37.24</v>
      </c>
      <c r="BC6" s="21">
        <f t="shared" si="6"/>
        <v>33.58</v>
      </c>
      <c r="BD6" s="21">
        <f t="shared" si="6"/>
        <v>35.42</v>
      </c>
      <c r="BE6" s="20" t="str">
        <f>IF(BE7="","",IF(BE7="-","【-】","【"&amp;SUBSTITUTE(TEXT(BE7,"#,##0.00"),"-","△")&amp;"】"))</f>
        <v>【36.94】</v>
      </c>
      <c r="BF6" s="21" t="str">
        <f>IF(BF7="",NA(),BF7)</f>
        <v>-</v>
      </c>
      <c r="BG6" s="20">
        <f t="shared" ref="BG6:BO6" si="7">IF(BG7="",NA(),BG7)</f>
        <v>0</v>
      </c>
      <c r="BH6" s="20">
        <f t="shared" si="7"/>
        <v>0</v>
      </c>
      <c r="BI6" s="20">
        <f t="shared" si="7"/>
        <v>0</v>
      </c>
      <c r="BJ6" s="20">
        <f t="shared" si="7"/>
        <v>0</v>
      </c>
      <c r="BK6" s="21" t="str">
        <f t="shared" si="7"/>
        <v>-</v>
      </c>
      <c r="BL6" s="21">
        <f t="shared" si="7"/>
        <v>654.71</v>
      </c>
      <c r="BM6" s="21">
        <f t="shared" si="7"/>
        <v>783.8</v>
      </c>
      <c r="BN6" s="21">
        <f t="shared" si="7"/>
        <v>778.81</v>
      </c>
      <c r="BO6" s="21">
        <f t="shared" si="7"/>
        <v>718.49</v>
      </c>
      <c r="BP6" s="20" t="str">
        <f>IF(BP7="","",IF(BP7="-","【-】","【"&amp;SUBSTITUTE(TEXT(BP7,"#,##0.00"),"-","△")&amp;"】"))</f>
        <v>【809.19】</v>
      </c>
      <c r="BQ6" s="21" t="str">
        <f>IF(BQ7="",NA(),BQ7)</f>
        <v>-</v>
      </c>
      <c r="BR6" s="21">
        <f t="shared" ref="BR6:BZ6" si="8">IF(BR7="",NA(),BR7)</f>
        <v>72.59</v>
      </c>
      <c r="BS6" s="21">
        <f t="shared" si="8"/>
        <v>63.9</v>
      </c>
      <c r="BT6" s="21">
        <f t="shared" si="8"/>
        <v>60.6</v>
      </c>
      <c r="BU6" s="21">
        <f t="shared" si="8"/>
        <v>60.04</v>
      </c>
      <c r="BV6" s="21" t="str">
        <f t="shared" si="8"/>
        <v>-</v>
      </c>
      <c r="BW6" s="21">
        <f t="shared" si="8"/>
        <v>65.37</v>
      </c>
      <c r="BX6" s="21">
        <f t="shared" si="8"/>
        <v>68.11</v>
      </c>
      <c r="BY6" s="21">
        <f t="shared" si="8"/>
        <v>67.23</v>
      </c>
      <c r="BZ6" s="21">
        <f t="shared" si="8"/>
        <v>61.82</v>
      </c>
      <c r="CA6" s="20" t="str">
        <f>IF(CA7="","",IF(CA7="-","【-】","【"&amp;SUBSTITUTE(TEXT(CA7,"#,##0.00"),"-","△")&amp;"】"))</f>
        <v>【57.02】</v>
      </c>
      <c r="CB6" s="21" t="str">
        <f>IF(CB7="",NA(),CB7)</f>
        <v>-</v>
      </c>
      <c r="CC6" s="21">
        <f t="shared" ref="CC6:CK6" si="9">IF(CC7="",NA(),CC7)</f>
        <v>196.37</v>
      </c>
      <c r="CD6" s="21">
        <f t="shared" si="9"/>
        <v>241.63</v>
      </c>
      <c r="CE6" s="21">
        <f t="shared" si="9"/>
        <v>255.47</v>
      </c>
      <c r="CF6" s="21">
        <f t="shared" si="9"/>
        <v>258.86</v>
      </c>
      <c r="CG6" s="21" t="str">
        <f t="shared" si="9"/>
        <v>-</v>
      </c>
      <c r="CH6" s="21">
        <f t="shared" si="9"/>
        <v>228.99</v>
      </c>
      <c r="CI6" s="21">
        <f t="shared" si="9"/>
        <v>222.41</v>
      </c>
      <c r="CJ6" s="21">
        <f t="shared" si="9"/>
        <v>228.21</v>
      </c>
      <c r="CK6" s="21">
        <f t="shared" si="9"/>
        <v>246.9</v>
      </c>
      <c r="CL6" s="20" t="str">
        <f>IF(CL7="","",IF(CL7="-","【-】","【"&amp;SUBSTITUTE(TEXT(CL7,"#,##0.00"),"-","△")&amp;"】"))</f>
        <v>【273.68】</v>
      </c>
      <c r="CM6" s="21" t="str">
        <f>IF(CM7="",NA(),CM7)</f>
        <v>-</v>
      </c>
      <c r="CN6" s="21">
        <f t="shared" ref="CN6:CV6" si="10">IF(CN7="",NA(),CN7)</f>
        <v>57.5</v>
      </c>
      <c r="CO6" s="21">
        <f t="shared" si="10"/>
        <v>58.08</v>
      </c>
      <c r="CP6" s="21">
        <f t="shared" si="10"/>
        <v>58.37</v>
      </c>
      <c r="CQ6" s="21">
        <f t="shared" si="10"/>
        <v>53.91</v>
      </c>
      <c r="CR6" s="21" t="str">
        <f t="shared" si="10"/>
        <v>-</v>
      </c>
      <c r="CS6" s="21">
        <f t="shared" si="10"/>
        <v>54.06</v>
      </c>
      <c r="CT6" s="21">
        <f t="shared" si="10"/>
        <v>55.26</v>
      </c>
      <c r="CU6" s="21">
        <f t="shared" si="10"/>
        <v>54.54</v>
      </c>
      <c r="CV6" s="21">
        <f t="shared" si="10"/>
        <v>52.9</v>
      </c>
      <c r="CW6" s="20" t="str">
        <f>IF(CW7="","",IF(CW7="-","【-】","【"&amp;SUBSTITUTE(TEXT(CW7,"#,##0.00"),"-","△")&amp;"】"))</f>
        <v>【52.55】</v>
      </c>
      <c r="CX6" s="21" t="str">
        <f>IF(CX7="",NA(),CX7)</f>
        <v>-</v>
      </c>
      <c r="CY6" s="21">
        <f t="shared" ref="CY6:DG6" si="11">IF(CY7="",NA(),CY7)</f>
        <v>91.72</v>
      </c>
      <c r="CZ6" s="21">
        <f t="shared" si="11"/>
        <v>90.17</v>
      </c>
      <c r="DA6" s="21">
        <f t="shared" si="11"/>
        <v>91.53</v>
      </c>
      <c r="DB6" s="21">
        <f t="shared" si="11"/>
        <v>90.68</v>
      </c>
      <c r="DC6" s="21" t="str">
        <f t="shared" si="11"/>
        <v>-</v>
      </c>
      <c r="DD6" s="21">
        <f t="shared" si="11"/>
        <v>90.11</v>
      </c>
      <c r="DE6" s="21">
        <f t="shared" si="11"/>
        <v>90.52</v>
      </c>
      <c r="DF6" s="21">
        <f t="shared" si="11"/>
        <v>90.3</v>
      </c>
      <c r="DG6" s="21">
        <f t="shared" si="11"/>
        <v>90.3</v>
      </c>
      <c r="DH6" s="20" t="str">
        <f>IF(DH7="","",IF(DH7="-","【-】","【"&amp;SUBSTITUTE(TEXT(DH7,"#,##0.00"),"-","△")&amp;"】"))</f>
        <v>【87.30】</v>
      </c>
      <c r="DI6" s="21" t="str">
        <f>IF(DI7="",NA(),DI7)</f>
        <v>-</v>
      </c>
      <c r="DJ6" s="21">
        <f t="shared" ref="DJ6:DR6" si="12">IF(DJ7="",NA(),DJ7)</f>
        <v>3.8</v>
      </c>
      <c r="DK6" s="21">
        <f t="shared" si="12"/>
        <v>7.6</v>
      </c>
      <c r="DL6" s="21">
        <f t="shared" si="12"/>
        <v>11.23</v>
      </c>
      <c r="DM6" s="21">
        <f t="shared" si="12"/>
        <v>14.8</v>
      </c>
      <c r="DN6" s="21" t="str">
        <f t="shared" si="12"/>
        <v>-</v>
      </c>
      <c r="DO6" s="21">
        <f t="shared" si="12"/>
        <v>28.19</v>
      </c>
      <c r="DP6" s="21">
        <f t="shared" si="12"/>
        <v>24.8</v>
      </c>
      <c r="DQ6" s="21">
        <f t="shared" si="12"/>
        <v>28.12</v>
      </c>
      <c r="DR6" s="21">
        <f t="shared" si="12"/>
        <v>28.79</v>
      </c>
      <c r="DS6" s="20" t="str">
        <f>IF(DS7="","",IF(DS7="-","【-】","【"&amp;SUBSTITUTE(TEXT(DS7,"#,##0.00"),"-","△")&amp;"】"))</f>
        <v>【27.11】</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0">
        <f t="shared" si="14"/>
        <v>0</v>
      </c>
      <c r="EI6" s="20">
        <f t="shared" si="14"/>
        <v>0</v>
      </c>
      <c r="EJ6" s="21" t="str">
        <f t="shared" si="14"/>
        <v>-</v>
      </c>
      <c r="EK6" s="21">
        <f t="shared" si="14"/>
        <v>0.02</v>
      </c>
      <c r="EL6" s="21">
        <f t="shared" si="14"/>
        <v>0.02</v>
      </c>
      <c r="EM6" s="21">
        <f t="shared" si="14"/>
        <v>0.01</v>
      </c>
      <c r="EN6" s="21">
        <f t="shared" si="14"/>
        <v>0.01</v>
      </c>
      <c r="EO6" s="20" t="str">
        <f>IF(EO7="","",IF(EO7="-","【-】","【"&amp;SUBSTITUTE(TEXT(EO7,"#,##0.00"),"-","△")&amp;"】"))</f>
        <v>【0.02】</v>
      </c>
    </row>
    <row r="7" spans="1:148" s="22" customFormat="1" x14ac:dyDescent="0.15">
      <c r="A7" s="14"/>
      <c r="B7" s="23">
        <v>2022</v>
      </c>
      <c r="C7" s="23">
        <v>352080</v>
      </c>
      <c r="D7" s="23">
        <v>46</v>
      </c>
      <c r="E7" s="23">
        <v>17</v>
      </c>
      <c r="F7" s="23">
        <v>5</v>
      </c>
      <c r="G7" s="23">
        <v>0</v>
      </c>
      <c r="H7" s="23" t="s">
        <v>96</v>
      </c>
      <c r="I7" s="23" t="s">
        <v>97</v>
      </c>
      <c r="J7" s="23" t="s">
        <v>98</v>
      </c>
      <c r="K7" s="23" t="s">
        <v>99</v>
      </c>
      <c r="L7" s="23" t="s">
        <v>100</v>
      </c>
      <c r="M7" s="23" t="s">
        <v>101</v>
      </c>
      <c r="N7" s="24" t="s">
        <v>102</v>
      </c>
      <c r="O7" s="24">
        <v>87.39</v>
      </c>
      <c r="P7" s="24">
        <v>2.76</v>
      </c>
      <c r="Q7" s="24">
        <v>118.32</v>
      </c>
      <c r="R7" s="24">
        <v>3135</v>
      </c>
      <c r="S7" s="24">
        <v>128609</v>
      </c>
      <c r="T7" s="24">
        <v>873.67</v>
      </c>
      <c r="U7" s="24">
        <v>147.21</v>
      </c>
      <c r="V7" s="24">
        <v>3520</v>
      </c>
      <c r="W7" s="24">
        <v>2.46</v>
      </c>
      <c r="X7" s="24">
        <v>1430.89</v>
      </c>
      <c r="Y7" s="24" t="s">
        <v>102</v>
      </c>
      <c r="Z7" s="24">
        <v>102.42</v>
      </c>
      <c r="AA7" s="24">
        <v>100.01</v>
      </c>
      <c r="AB7" s="24">
        <v>100</v>
      </c>
      <c r="AC7" s="24">
        <v>100</v>
      </c>
      <c r="AD7" s="24" t="s">
        <v>102</v>
      </c>
      <c r="AE7" s="24">
        <v>101.91</v>
      </c>
      <c r="AF7" s="24">
        <v>103.09</v>
      </c>
      <c r="AG7" s="24">
        <v>102.11</v>
      </c>
      <c r="AH7" s="24">
        <v>101.91</v>
      </c>
      <c r="AI7" s="24">
        <v>103.61</v>
      </c>
      <c r="AJ7" s="24" t="s">
        <v>102</v>
      </c>
      <c r="AK7" s="24">
        <v>0</v>
      </c>
      <c r="AL7" s="24">
        <v>0</v>
      </c>
      <c r="AM7" s="24">
        <v>0</v>
      </c>
      <c r="AN7" s="24">
        <v>0</v>
      </c>
      <c r="AO7" s="24" t="s">
        <v>102</v>
      </c>
      <c r="AP7" s="24">
        <v>127.98</v>
      </c>
      <c r="AQ7" s="24">
        <v>101.24</v>
      </c>
      <c r="AR7" s="24">
        <v>124.9</v>
      </c>
      <c r="AS7" s="24">
        <v>124.8</v>
      </c>
      <c r="AT7" s="24">
        <v>133.62</v>
      </c>
      <c r="AU7" s="24" t="s">
        <v>102</v>
      </c>
      <c r="AV7" s="24">
        <v>41.82</v>
      </c>
      <c r="AW7" s="24">
        <v>40.200000000000003</v>
      </c>
      <c r="AX7" s="24">
        <v>33.47</v>
      </c>
      <c r="AY7" s="24">
        <v>58.23</v>
      </c>
      <c r="AZ7" s="24" t="s">
        <v>102</v>
      </c>
      <c r="BA7" s="24">
        <v>44.14</v>
      </c>
      <c r="BB7" s="24">
        <v>37.24</v>
      </c>
      <c r="BC7" s="24">
        <v>33.58</v>
      </c>
      <c r="BD7" s="24">
        <v>35.42</v>
      </c>
      <c r="BE7" s="24">
        <v>36.94</v>
      </c>
      <c r="BF7" s="24" t="s">
        <v>102</v>
      </c>
      <c r="BG7" s="24">
        <v>0</v>
      </c>
      <c r="BH7" s="24">
        <v>0</v>
      </c>
      <c r="BI7" s="24">
        <v>0</v>
      </c>
      <c r="BJ7" s="24">
        <v>0</v>
      </c>
      <c r="BK7" s="24" t="s">
        <v>102</v>
      </c>
      <c r="BL7" s="24">
        <v>654.71</v>
      </c>
      <c r="BM7" s="24">
        <v>783.8</v>
      </c>
      <c r="BN7" s="24">
        <v>778.81</v>
      </c>
      <c r="BO7" s="24">
        <v>718.49</v>
      </c>
      <c r="BP7" s="24">
        <v>809.19</v>
      </c>
      <c r="BQ7" s="24" t="s">
        <v>102</v>
      </c>
      <c r="BR7" s="24">
        <v>72.59</v>
      </c>
      <c r="BS7" s="24">
        <v>63.9</v>
      </c>
      <c r="BT7" s="24">
        <v>60.6</v>
      </c>
      <c r="BU7" s="24">
        <v>60.04</v>
      </c>
      <c r="BV7" s="24" t="s">
        <v>102</v>
      </c>
      <c r="BW7" s="24">
        <v>65.37</v>
      </c>
      <c r="BX7" s="24">
        <v>68.11</v>
      </c>
      <c r="BY7" s="24">
        <v>67.23</v>
      </c>
      <c r="BZ7" s="24">
        <v>61.82</v>
      </c>
      <c r="CA7" s="24">
        <v>57.02</v>
      </c>
      <c r="CB7" s="24" t="s">
        <v>102</v>
      </c>
      <c r="CC7" s="24">
        <v>196.37</v>
      </c>
      <c r="CD7" s="24">
        <v>241.63</v>
      </c>
      <c r="CE7" s="24">
        <v>255.47</v>
      </c>
      <c r="CF7" s="24">
        <v>258.86</v>
      </c>
      <c r="CG7" s="24" t="s">
        <v>102</v>
      </c>
      <c r="CH7" s="24">
        <v>228.99</v>
      </c>
      <c r="CI7" s="24">
        <v>222.41</v>
      </c>
      <c r="CJ7" s="24">
        <v>228.21</v>
      </c>
      <c r="CK7" s="24">
        <v>246.9</v>
      </c>
      <c r="CL7" s="24">
        <v>273.68</v>
      </c>
      <c r="CM7" s="24" t="s">
        <v>102</v>
      </c>
      <c r="CN7" s="24">
        <v>57.5</v>
      </c>
      <c r="CO7" s="24">
        <v>58.08</v>
      </c>
      <c r="CP7" s="24">
        <v>58.37</v>
      </c>
      <c r="CQ7" s="24">
        <v>53.91</v>
      </c>
      <c r="CR7" s="24" t="s">
        <v>102</v>
      </c>
      <c r="CS7" s="24">
        <v>54.06</v>
      </c>
      <c r="CT7" s="24">
        <v>55.26</v>
      </c>
      <c r="CU7" s="24">
        <v>54.54</v>
      </c>
      <c r="CV7" s="24">
        <v>52.9</v>
      </c>
      <c r="CW7" s="24">
        <v>52.55</v>
      </c>
      <c r="CX7" s="24" t="s">
        <v>102</v>
      </c>
      <c r="CY7" s="24">
        <v>91.72</v>
      </c>
      <c r="CZ7" s="24">
        <v>90.17</v>
      </c>
      <c r="DA7" s="24">
        <v>91.53</v>
      </c>
      <c r="DB7" s="24">
        <v>90.68</v>
      </c>
      <c r="DC7" s="24" t="s">
        <v>102</v>
      </c>
      <c r="DD7" s="24">
        <v>90.11</v>
      </c>
      <c r="DE7" s="24">
        <v>90.52</v>
      </c>
      <c r="DF7" s="24">
        <v>90.3</v>
      </c>
      <c r="DG7" s="24">
        <v>90.3</v>
      </c>
      <c r="DH7" s="24">
        <v>87.3</v>
      </c>
      <c r="DI7" s="24" t="s">
        <v>102</v>
      </c>
      <c r="DJ7" s="24">
        <v>3.8</v>
      </c>
      <c r="DK7" s="24">
        <v>7.6</v>
      </c>
      <c r="DL7" s="24">
        <v>11.23</v>
      </c>
      <c r="DM7" s="24">
        <v>14.8</v>
      </c>
      <c r="DN7" s="24" t="s">
        <v>102</v>
      </c>
      <c r="DO7" s="24">
        <v>28.19</v>
      </c>
      <c r="DP7" s="24">
        <v>24.8</v>
      </c>
      <c r="DQ7" s="24">
        <v>28.12</v>
      </c>
      <c r="DR7" s="24">
        <v>28.79</v>
      </c>
      <c r="DS7" s="24">
        <v>27.11</v>
      </c>
      <c r="DT7" s="24" t="s">
        <v>102</v>
      </c>
      <c r="DU7" s="24">
        <v>0</v>
      </c>
      <c r="DV7" s="24">
        <v>0</v>
      </c>
      <c r="DW7" s="24">
        <v>0</v>
      </c>
      <c r="DX7" s="24">
        <v>0</v>
      </c>
      <c r="DY7" s="24" t="s">
        <v>102</v>
      </c>
      <c r="DZ7" s="24">
        <v>0</v>
      </c>
      <c r="EA7" s="24">
        <v>0</v>
      </c>
      <c r="EB7" s="24">
        <v>0</v>
      </c>
      <c r="EC7" s="24">
        <v>0</v>
      </c>
      <c r="ED7" s="24">
        <v>0</v>
      </c>
      <c r="EE7" s="24" t="s">
        <v>102</v>
      </c>
      <c r="EF7" s="24">
        <v>0</v>
      </c>
      <c r="EG7" s="24">
        <v>0</v>
      </c>
      <c r="EH7" s="24">
        <v>0</v>
      </c>
      <c r="EI7" s="24">
        <v>0</v>
      </c>
      <c r="EJ7" s="24" t="s">
        <v>102</v>
      </c>
      <c r="EK7" s="24">
        <v>0.02</v>
      </c>
      <c r="EL7" s="24">
        <v>0.02</v>
      </c>
      <c r="EM7" s="24">
        <v>0.01</v>
      </c>
      <c r="EN7" s="24">
        <v>0.01</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甲斐野　敬一</cp:lastModifiedBy>
  <dcterms:created xsi:type="dcterms:W3CDTF">2023-12-12T01:04:01Z</dcterms:created>
  <dcterms:modified xsi:type="dcterms:W3CDTF">2024-02-05T02:25:56Z</dcterms:modified>
  <cp:category/>
</cp:coreProperties>
</file>